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<sst xmlns="http://schemas.openxmlformats.org/spreadsheetml/2006/main" count="217" uniqueCount="111">
  <si>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</si>
  <si>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</si>
  <si>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</si>
  <si>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</si>
  <si>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</si>
  <si>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</si>
  <si>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</si>
  <si>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</si>
  <si>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</si>
  <si>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</si>
  <si>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</si>
  <si>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</si>
  <si>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</si>
  <si>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</si>
  <si>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</si>
  <si>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</si>
  <si>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</si>
  <si>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</si>
  <si>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</si>
  <si>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</si>
  <si>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</si>
  <si>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</si>
  <si>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</si>
  <si>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</si>
  <si>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</si>
  <si>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</si>
  <si>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</si>
  <si>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</si>
  <si>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</si>
  <si>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</si>
  <si>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</si>
  <si>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</si>
  <si>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</si>
  <si>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</si>
  <si>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</si>
  <si>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</si>
  <si>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</si>
  <si>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</si>
  <si>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</si>
  <si>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</si>
  <si>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   80     кг.</t>
  </si>
  <si>
    <t>СВЕКРОВКИНА Екатерина Алексеевна</t>
  </si>
  <si>
    <t>16.09.93 кмс</t>
  </si>
  <si>
    <t>ЦФО Владимирская Александров Д</t>
  </si>
  <si>
    <t>Тугарев АМ, Логвинов АВ</t>
  </si>
  <si>
    <t>ЕРЖЕНИНОВА Екатерина Андреевна</t>
  </si>
  <si>
    <t>30.09.89 кмс</t>
  </si>
  <si>
    <t>ПФО Самара ВС</t>
  </si>
  <si>
    <t>Панов ВИ Заночки АИ</t>
  </si>
  <si>
    <t>КУЛЬБАБЕНКО Татьяна Борисовна</t>
  </si>
  <si>
    <t>24.11.92 кмс</t>
  </si>
  <si>
    <t>ПФО Оренбургская Бузулук ПР</t>
  </si>
  <si>
    <t xml:space="preserve">Плотников </t>
  </si>
  <si>
    <t>ЗАССЕТЫ Алана Тамерлановна</t>
  </si>
  <si>
    <t>19.11.90 кмс</t>
  </si>
  <si>
    <t>ДВФО Приморский Владивосток ПР</t>
  </si>
  <si>
    <t>Плотников</t>
  </si>
  <si>
    <t>ЧИБИСОВА Ксения Эдуардовна</t>
  </si>
  <si>
    <t>13.07.88 МС</t>
  </si>
  <si>
    <t>ПФО Пермский Пермь Д</t>
  </si>
  <si>
    <t>Брулетова ЛА</t>
  </si>
  <si>
    <t>ДЕМИДОВА Александра Александровна</t>
  </si>
  <si>
    <t>04.06.1991 КМС</t>
  </si>
  <si>
    <t>ЦФО, Тульская,МО</t>
  </si>
  <si>
    <t>000823</t>
  </si>
  <si>
    <t>Мухаметдинов РР</t>
  </si>
  <si>
    <t>АСЛАНОВА Эльпида Дмитриевна</t>
  </si>
  <si>
    <t>19.12.91 мс</t>
  </si>
  <si>
    <t>ЮФО  Краснодарский Анапа МО</t>
  </si>
  <si>
    <t>000901   0306106526</t>
  </si>
  <si>
    <t>Дмитриев АС</t>
  </si>
  <si>
    <t>СУББОТИНА Анна Алексеевна</t>
  </si>
  <si>
    <t>20.09.82 мсмк</t>
  </si>
  <si>
    <t>С.Петербург МО</t>
  </si>
  <si>
    <t>000609   4003798491.</t>
  </si>
  <si>
    <t xml:space="preserve">Платонов АП </t>
  </si>
  <si>
    <t>ГОЛУБЕВА Светлана Юрьевна</t>
  </si>
  <si>
    <t>17.06.89 кмс</t>
  </si>
  <si>
    <t>МОСКВА С-70 Д</t>
  </si>
  <si>
    <t>000942     4605119606</t>
  </si>
  <si>
    <t>Ходырев АН Некрасова АС, Пронина ВВ</t>
  </si>
  <si>
    <t>ИСЛАНБЕКОВА Марьям Абдуллаевна</t>
  </si>
  <si>
    <t>21.07.90 мс</t>
  </si>
  <si>
    <t>ДВФО Камчатский Петропавловск-камчатский ВС</t>
  </si>
  <si>
    <t>Исланбекова ГВ</t>
  </si>
  <si>
    <t>ШАМРАЙ Ольга Сергеевна</t>
  </si>
  <si>
    <t>14.04.85 мс</t>
  </si>
  <si>
    <t>ПФО Оренбургская Бузулук Д</t>
  </si>
  <si>
    <t>Плотников ПД</t>
  </si>
  <si>
    <t>ЕЖОВА Ксения Владимировна</t>
  </si>
  <si>
    <t>09.09.86 мс</t>
  </si>
  <si>
    <t>С.Петербург ПР</t>
  </si>
  <si>
    <t>000545 4007156447.</t>
  </si>
  <si>
    <t>Еремина ЕП Еремин АИ</t>
  </si>
  <si>
    <t>КАЗАНЦЕВА Наталья Александровна</t>
  </si>
  <si>
    <t>10.04.81 мсмк</t>
  </si>
  <si>
    <t>УФО Тюменская Тюмень ВС</t>
  </si>
  <si>
    <t>3605023301</t>
  </si>
  <si>
    <t>Иващенко ВС Казанцев АН</t>
  </si>
  <si>
    <t>3,00</t>
  </si>
  <si>
    <t>0,00</t>
  </si>
  <si>
    <t>2,20</t>
  </si>
  <si>
    <t>3,20</t>
  </si>
  <si>
    <t>1,30</t>
  </si>
  <si>
    <t>1,40</t>
  </si>
  <si>
    <t>0,40</t>
  </si>
  <si>
    <t>5-6</t>
  </si>
  <si>
    <t>7-8</t>
  </si>
  <si>
    <t>9-10</t>
  </si>
  <si>
    <t>3/0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</si>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</sst>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center"/>
      <protection/>
    </xf>
    <xf numFmtId="0" fontId="1" fillId="0" borderId="15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16" xfId="42" applyNumberFormat="1" applyFont="1" applyFill="1" applyBorder="1" applyAlignment="1" applyProtection="1">
      <alignment horizontal="center"/>
      <protection/>
    </xf>
    <xf numFmtId="0" fontId="1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0" borderId="18" xfId="42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0" borderId="20" xfId="42" applyNumberFormat="1" applyFont="1" applyFill="1" applyBorder="1" applyAlignment="1" applyProtection="1">
      <alignment horizontal="center"/>
      <protection/>
    </xf>
    <xf numFmtId="0" fontId="1" fillId="0" borderId="21" xfId="42" applyNumberFormat="1" applyFont="1" applyFill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  <xf numFmtId="0" fontId="4" fillId="0" borderId="22" xfId="42" applyNumberForma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0" borderId="22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1" fillId="0" borderId="23" xfId="42" applyNumberFormat="1" applyFont="1" applyFill="1" applyBorder="1" applyAlignment="1" applyProtection="1">
      <alignment horizontal="center"/>
      <protection/>
    </xf>
    <xf numFmtId="0" fontId="9" fillId="0" borderId="0" xfId="42" applyFont="1" applyBorder="1" applyAlignment="1" applyProtection="1">
      <alignment vertical="center" wrapText="1"/>
      <protection/>
    </xf>
    <xf numFmtId="0" fontId="9" fillId="0" borderId="0" xfId="42" applyFont="1" applyFill="1" applyBorder="1" applyAlignment="1" applyProtection="1">
      <alignment vertical="center" wrapText="1"/>
      <protection/>
    </xf>
    <xf numFmtId="0" fontId="1" fillId="0" borderId="0" xfId="42" applyFont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33" borderId="13" xfId="0" applyNumberFormat="1" applyFont="1" applyFill="1" applyBorder="1" applyAlignment="1">
      <alignment horizontal="center"/>
    </xf>
    <xf numFmtId="0" fontId="15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center" vertical="center"/>
      <protection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42" applyNumberFormat="1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11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NumberFormat="1" applyFont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9" fillId="36" borderId="34" xfId="42" applyFont="1" applyFill="1" applyBorder="1" applyAlignment="1" applyProtection="1">
      <alignment horizontal="center" vertical="center" wrapText="1"/>
      <protection/>
    </xf>
    <xf numFmtId="0" fontId="9" fillId="36" borderId="35" xfId="42" applyFont="1" applyFill="1" applyBorder="1" applyAlignment="1" applyProtection="1">
      <alignment horizontal="center" vertical="center" wrapText="1"/>
      <protection/>
    </xf>
    <xf numFmtId="0" fontId="9" fillId="36" borderId="36" xfId="42" applyFont="1" applyFill="1" applyBorder="1" applyAlignment="1" applyProtection="1">
      <alignment horizontal="center" vertical="center" wrapText="1"/>
      <protection/>
    </xf>
    <xf numFmtId="0" fontId="0" fillId="0" borderId="1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0" fillId="35" borderId="34" xfId="42" applyFont="1" applyFill="1" applyBorder="1" applyAlignment="1" applyProtection="1">
      <alignment horizontal="center" vertical="center"/>
      <protection/>
    </xf>
    <xf numFmtId="0" fontId="10" fillId="35" borderId="35" xfId="42" applyFont="1" applyFill="1" applyBorder="1" applyAlignment="1" applyProtection="1">
      <alignment horizontal="center" vertical="center"/>
      <protection/>
    </xf>
    <xf numFmtId="0" fontId="10" fillId="35" borderId="36" xfId="42" applyFont="1" applyFill="1" applyBorder="1" applyAlignment="1" applyProtection="1">
      <alignment horizontal="center" vertical="center"/>
      <protection/>
    </xf>
    <xf numFmtId="0" fontId="17" fillId="37" borderId="19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0" fillId="0" borderId="50" xfId="42" applyNumberFormat="1" applyFont="1" applyBorder="1" applyAlignment="1" applyProtection="1">
      <alignment horizontal="left" vertical="center" wrapText="1"/>
      <protection/>
    </xf>
    <xf numFmtId="0" fontId="5" fillId="0" borderId="50" xfId="0" applyNumberFormat="1" applyFont="1" applyBorder="1" applyAlignment="1">
      <alignment horizontal="left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0" fillId="0" borderId="52" xfId="42" applyNumberFormat="1" applyFont="1" applyBorder="1" applyAlignment="1" applyProtection="1">
      <alignment horizontal="left" vertical="center" wrapText="1"/>
      <protection/>
    </xf>
    <xf numFmtId="0" fontId="0" fillId="0" borderId="50" xfId="42" applyNumberFormat="1" applyFont="1" applyBorder="1" applyAlignment="1" applyProtection="1">
      <alignment horizontal="left" vertical="center" wrapText="1"/>
      <protection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0" fillId="0" borderId="54" xfId="42" applyNumberFormat="1" applyFont="1" applyBorder="1" applyAlignment="1" applyProtection="1">
      <alignment horizontal="left" vertical="center" wrapText="1"/>
      <protection/>
    </xf>
    <xf numFmtId="0" fontId="0" fillId="0" borderId="53" xfId="42" applyNumberFormat="1" applyFont="1" applyBorder="1" applyAlignment="1" applyProtection="1">
      <alignment horizontal="left" vertical="center" wrapText="1"/>
      <protection/>
    </xf>
    <xf numFmtId="0" fontId="1" fillId="0" borderId="54" xfId="0" applyNumberFormat="1" applyFont="1" applyBorder="1" applyAlignment="1">
      <alignment horizontal="center" vertical="center" wrapText="1"/>
    </xf>
    <xf numFmtId="0" fontId="0" fillId="0" borderId="27" xfId="42" applyNumberFormat="1" applyFont="1" applyBorder="1" applyAlignment="1" applyProtection="1">
      <alignment horizontal="left" vertical="center" wrapText="1"/>
      <protection/>
    </xf>
    <xf numFmtId="0" fontId="0" fillId="0" borderId="53" xfId="42" applyNumberFormat="1" applyFont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left" vertical="center" wrapText="1"/>
    </xf>
    <xf numFmtId="0" fontId="0" fillId="0" borderId="42" xfId="42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8" borderId="19" xfId="42" applyFont="1" applyFill="1" applyBorder="1" applyAlignment="1" applyProtection="1">
      <alignment horizontal="center" vertical="center"/>
      <protection/>
    </xf>
    <xf numFmtId="0" fontId="10" fillId="38" borderId="30" xfId="0" applyFont="1" applyFill="1" applyBorder="1" applyAlignment="1">
      <alignment horizontal="center" vertical="center"/>
    </xf>
    <xf numFmtId="0" fontId="2" fillId="39" borderId="34" xfId="42" applyNumberFormat="1" applyFont="1" applyFill="1" applyBorder="1" applyAlignment="1" applyProtection="1">
      <alignment horizontal="center" vertical="center" wrapText="1"/>
      <protection/>
    </xf>
    <xf numFmtId="0" fontId="2" fillId="39" borderId="35" xfId="42" applyNumberFormat="1" applyFont="1" applyFill="1" applyBorder="1" applyAlignment="1" applyProtection="1">
      <alignment horizontal="center" vertical="center" wrapText="1"/>
      <protection/>
    </xf>
    <xf numFmtId="0" fontId="2" fillId="39" borderId="36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3" fillId="0" borderId="56" xfId="42" applyFont="1" applyFill="1" applyBorder="1" applyAlignment="1" applyProtection="1">
      <alignment horizontal="left" vertical="center" wrapText="1"/>
      <protection/>
    </xf>
    <xf numFmtId="0" fontId="3" fillId="0" borderId="56" xfId="42" applyFont="1" applyFill="1" applyBorder="1" applyAlignment="1" applyProtection="1">
      <alignment horizontal="center" vertical="center" wrapText="1"/>
      <protection/>
    </xf>
    <xf numFmtId="0" fontId="5" fillId="0" borderId="56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56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22" xfId="42" applyNumberFormat="1" applyFont="1" applyFill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0" fillId="0" borderId="52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left" vertical="center" wrapText="1"/>
      <protection/>
    </xf>
    <xf numFmtId="0" fontId="5" fillId="0" borderId="20" xfId="0" applyNumberFormat="1" applyFont="1" applyBorder="1" applyAlignment="1">
      <alignment horizontal="left" vertical="center" wrapText="1"/>
    </xf>
    <xf numFmtId="0" fontId="0" fillId="0" borderId="37" xfId="42" applyNumberFormat="1" applyFont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left" vertical="center" wrapText="1"/>
    </xf>
    <xf numFmtId="0" fontId="0" fillId="0" borderId="45" xfId="42" applyNumberFormat="1" applyFont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left" vertical="center" wrapText="1"/>
    </xf>
    <xf numFmtId="0" fontId="62" fillId="33" borderId="19" xfId="0" applyNumberFormat="1" applyFont="1" applyFill="1" applyBorder="1" applyAlignment="1">
      <alignment horizontal="center"/>
    </xf>
    <xf numFmtId="0" fontId="63" fillId="33" borderId="21" xfId="0" applyNumberFormat="1" applyFont="1" applyFill="1" applyBorder="1" applyAlignment="1">
      <alignment horizontal="center"/>
    </xf>
    <xf numFmtId="0" fontId="62" fillId="33" borderId="16" xfId="0" applyNumberFormat="1" applyFont="1" applyFill="1" applyBorder="1" applyAlignment="1">
      <alignment horizontal="center"/>
    </xf>
    <xf numFmtId="0" fontId="63" fillId="33" borderId="17" xfId="0" applyNumberFormat="1" applyFont="1" applyFill="1" applyBorder="1" applyAlignment="1">
      <alignment horizontal="center"/>
    </xf>
    <xf numFmtId="0" fontId="62" fillId="33" borderId="22" xfId="0" applyNumberFormat="1" applyFont="1" applyFill="1" applyBorder="1" applyAlignment="1">
      <alignment horizontal="center"/>
    </xf>
    <xf numFmtId="0" fontId="63" fillId="33" borderId="22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/>
    </xf>
    <xf numFmtId="0" fontId="63" fillId="33" borderId="11" xfId="0" applyNumberFormat="1" applyFont="1" applyFill="1" applyBorder="1" applyAlignment="1">
      <alignment horizontal="center"/>
    </xf>
    <xf numFmtId="0" fontId="62" fillId="33" borderId="59" xfId="0" applyNumberFormat="1" applyFont="1" applyFill="1" applyBorder="1" applyAlignment="1">
      <alignment horizontal="center"/>
    </xf>
    <xf numFmtId="0" fontId="63" fillId="0" borderId="31" xfId="42" applyNumberFormat="1" applyFont="1" applyFill="1" applyBorder="1" applyAlignment="1" applyProtection="1">
      <alignment horizontal="center"/>
      <protection/>
    </xf>
    <xf numFmtId="0" fontId="63" fillId="33" borderId="40" xfId="0" applyNumberFormat="1" applyFont="1" applyFill="1" applyBorder="1" applyAlignment="1">
      <alignment horizontal="center"/>
    </xf>
    <xf numFmtId="0" fontId="63" fillId="0" borderId="15" xfId="42" applyNumberFormat="1" applyFont="1" applyFill="1" applyBorder="1" applyAlignment="1" applyProtection="1">
      <alignment horizontal="center"/>
      <protection/>
    </xf>
    <xf numFmtId="0" fontId="63" fillId="0" borderId="14" xfId="42" applyNumberFormat="1" applyFont="1" applyFill="1" applyBorder="1" applyAlignment="1" applyProtection="1">
      <alignment horizontal="center"/>
      <protection/>
    </xf>
    <xf numFmtId="0" fontId="63" fillId="0" borderId="39" xfId="42" applyNumberFormat="1" applyFont="1" applyFill="1" applyBorder="1" applyAlignment="1" applyProtection="1">
      <alignment horizontal="center"/>
      <protection/>
    </xf>
    <xf numFmtId="0" fontId="63" fillId="0" borderId="22" xfId="42" applyNumberFormat="1" applyFont="1" applyFill="1" applyBorder="1" applyAlignment="1" applyProtection="1">
      <alignment horizontal="center"/>
      <protection/>
    </xf>
    <xf numFmtId="0" fontId="63" fillId="0" borderId="20" xfId="42" applyNumberFormat="1" applyFont="1" applyFill="1" applyBorder="1" applyAlignment="1" applyProtection="1">
      <alignment horizontal="center"/>
      <protection/>
    </xf>
    <xf numFmtId="0" fontId="63" fillId="0" borderId="16" xfId="42" applyNumberFormat="1" applyFont="1" applyFill="1" applyBorder="1" applyAlignment="1" applyProtection="1">
      <alignment horizontal="center"/>
      <protection/>
    </xf>
    <xf numFmtId="0" fontId="63" fillId="0" borderId="10" xfId="42" applyNumberFormat="1" applyFont="1" applyFill="1" applyBorder="1" applyAlignment="1" applyProtection="1">
      <alignment horizontal="center"/>
      <protection/>
    </xf>
    <xf numFmtId="0" fontId="63" fillId="0" borderId="60" xfId="42" applyNumberFormat="1" applyFont="1" applyFill="1" applyBorder="1" applyAlignment="1" applyProtection="1">
      <alignment horizontal="center"/>
      <protection/>
    </xf>
    <xf numFmtId="0" fontId="63" fillId="0" borderId="17" xfId="42" applyNumberFormat="1" applyFont="1" applyFill="1" applyBorder="1" applyAlignment="1" applyProtection="1">
      <alignment horizontal="center"/>
      <protection/>
    </xf>
    <xf numFmtId="0" fontId="63" fillId="0" borderId="11" xfId="42" applyNumberFormat="1" applyFont="1" applyFill="1" applyBorder="1" applyAlignment="1" applyProtection="1">
      <alignment horizontal="center"/>
      <protection/>
    </xf>
    <xf numFmtId="0" fontId="63" fillId="0" borderId="21" xfId="42" applyNumberFormat="1" applyFont="1" applyFill="1" applyBorder="1" applyAlignment="1" applyProtection="1">
      <alignment horizontal="center"/>
      <protection/>
    </xf>
    <xf numFmtId="0" fontId="63" fillId="0" borderId="61" xfId="42" applyNumberFormat="1" applyFont="1" applyFill="1" applyBorder="1" applyAlignment="1" applyProtection="1">
      <alignment horizontal="center"/>
      <protection/>
    </xf>
    <xf numFmtId="49" fontId="63" fillId="0" borderId="22" xfId="42" applyNumberFormat="1" applyFont="1" applyFill="1" applyBorder="1" applyAlignment="1" applyProtection="1">
      <alignment horizontal="center"/>
      <protection/>
    </xf>
    <xf numFmtId="49" fontId="63" fillId="0" borderId="0" xfId="42" applyNumberFormat="1" applyFont="1" applyFill="1" applyBorder="1" applyAlignment="1" applyProtection="1">
      <alignment horizontal="center"/>
      <protection/>
    </xf>
    <xf numFmtId="49" fontId="63" fillId="0" borderId="17" xfId="42" applyNumberFormat="1" applyFont="1" applyFill="1" applyBorder="1" applyAlignment="1" applyProtection="1">
      <alignment horizontal="center"/>
      <protection/>
    </xf>
    <xf numFmtId="49" fontId="0" fillId="0" borderId="45" xfId="42" applyNumberFormat="1" applyFont="1" applyFill="1" applyBorder="1" applyAlignment="1" applyProtection="1">
      <alignment horizontal="center"/>
      <protection/>
    </xf>
    <xf numFmtId="49" fontId="0" fillId="0" borderId="62" xfId="42" applyNumberFormat="1" applyFont="1" applyFill="1" applyBorder="1" applyAlignment="1" applyProtection="1">
      <alignment horizontal="center"/>
      <protection/>
    </xf>
    <xf numFmtId="49" fontId="63" fillId="0" borderId="63" xfId="42" applyNumberFormat="1" applyFont="1" applyFill="1" applyBorder="1" applyAlignment="1" applyProtection="1">
      <alignment horizontal="center"/>
      <protection/>
    </xf>
    <xf numFmtId="49" fontId="39" fillId="0" borderId="45" xfId="0" applyNumberFormat="1" applyFont="1" applyBorder="1" applyAlignment="1">
      <alignment horizontal="center" vertical="center" wrapText="1"/>
    </xf>
    <xf numFmtId="49" fontId="39" fillId="0" borderId="37" xfId="0" applyNumberFormat="1" applyFont="1" applyBorder="1" applyAlignment="1">
      <alignment horizontal="center" vertical="center" wrapText="1"/>
    </xf>
    <xf numFmtId="49" fontId="39" fillId="0" borderId="38" xfId="0" applyNumberFormat="1" applyFont="1" applyBorder="1" applyAlignment="1">
      <alignment horizontal="center" vertical="center" wrapText="1"/>
    </xf>
    <xf numFmtId="0" fontId="40" fillId="0" borderId="45" xfId="0" applyNumberFormat="1" applyFont="1" applyBorder="1" applyAlignment="1">
      <alignment horizontal="left" vertical="center" wrapText="1"/>
    </xf>
    <xf numFmtId="0" fontId="40" fillId="0" borderId="64" xfId="0" applyNumberFormat="1" applyFont="1" applyBorder="1" applyAlignment="1">
      <alignment horizontal="center" vertical="center" wrapText="1"/>
    </xf>
    <xf numFmtId="0" fontId="40" fillId="0" borderId="58" xfId="0" applyNumberFormat="1" applyFont="1" applyBorder="1" applyAlignment="1">
      <alignment horizontal="center" vertical="center" wrapText="1"/>
    </xf>
    <xf numFmtId="0" fontId="40" fillId="0" borderId="65" xfId="0" applyNumberFormat="1" applyFont="1" applyBorder="1" applyAlignment="1">
      <alignment horizontal="left" vertical="center" wrapText="1"/>
    </xf>
    <xf numFmtId="0" fontId="40" fillId="0" borderId="37" xfId="0" applyNumberFormat="1" applyFont="1" applyBorder="1" applyAlignment="1">
      <alignment horizontal="left" vertical="center" wrapText="1"/>
    </xf>
    <xf numFmtId="0" fontId="40" fillId="0" borderId="66" xfId="0" applyNumberFormat="1" applyFont="1" applyBorder="1" applyAlignment="1">
      <alignment horizontal="center" vertical="center" wrapText="1"/>
    </xf>
    <xf numFmtId="0" fontId="40" fillId="0" borderId="56" xfId="0" applyNumberFormat="1" applyFont="1" applyBorder="1" applyAlignment="1">
      <alignment horizontal="center" vertical="center" wrapText="1"/>
    </xf>
    <xf numFmtId="0" fontId="40" fillId="0" borderId="67" xfId="0" applyNumberFormat="1" applyFont="1" applyBorder="1" applyAlignment="1">
      <alignment horizontal="left" vertical="center" wrapText="1"/>
    </xf>
    <xf numFmtId="0" fontId="40" fillId="0" borderId="38" xfId="0" applyNumberFormat="1" applyFont="1" applyBorder="1" applyAlignment="1">
      <alignment horizontal="left" vertical="center" wrapText="1"/>
    </xf>
    <xf numFmtId="0" fontId="40" fillId="0" borderId="68" xfId="0" applyNumberFormat="1" applyFont="1" applyBorder="1" applyAlignment="1">
      <alignment horizontal="center" vertical="center" wrapText="1"/>
    </xf>
    <xf numFmtId="0" fontId="40" fillId="0" borderId="57" xfId="0" applyNumberFormat="1" applyFont="1" applyBorder="1" applyAlignment="1">
      <alignment horizontal="center" vertical="center" wrapText="1"/>
    </xf>
    <xf numFmtId="0" fontId="40" fillId="0" borderId="69" xfId="0" applyNumberFormat="1" applyFont="1" applyBorder="1" applyAlignment="1">
      <alignment horizontal="left" vertical="center" wrapText="1"/>
    </xf>
    <xf numFmtId="0" fontId="41" fillId="0" borderId="70" xfId="42" applyNumberFormat="1" applyFont="1" applyBorder="1" applyAlignment="1" applyProtection="1">
      <alignment horizontal="left" vertical="center" wrapText="1"/>
      <protection/>
    </xf>
    <xf numFmtId="0" fontId="41" fillId="0" borderId="65" xfId="42" applyNumberFormat="1" applyFont="1" applyBorder="1" applyAlignment="1" applyProtection="1">
      <alignment horizontal="left" vertical="center" wrapText="1"/>
      <protection/>
    </xf>
    <xf numFmtId="0" fontId="42" fillId="0" borderId="71" xfId="0" applyNumberFormat="1" applyFont="1" applyBorder="1" applyAlignment="1">
      <alignment horizontal="left" vertical="center" wrapText="1"/>
    </xf>
    <xf numFmtId="0" fontId="42" fillId="0" borderId="67" xfId="0" applyNumberFormat="1" applyFont="1" applyBorder="1" applyAlignment="1">
      <alignment horizontal="left" vertical="center" wrapText="1"/>
    </xf>
    <xf numFmtId="0" fontId="41" fillId="0" borderId="71" xfId="42" applyNumberFormat="1" applyFont="1" applyBorder="1" applyAlignment="1" applyProtection="1">
      <alignment horizontal="left" vertical="center" wrapText="1"/>
      <protection/>
    </xf>
    <xf numFmtId="0" fontId="41" fillId="0" borderId="67" xfId="42" applyNumberFormat="1" applyFont="1" applyBorder="1" applyAlignment="1" applyProtection="1">
      <alignment horizontal="left" vertical="center" wrapText="1"/>
      <protection/>
    </xf>
    <xf numFmtId="0" fontId="42" fillId="0" borderId="72" xfId="0" applyNumberFormat="1" applyFont="1" applyBorder="1" applyAlignment="1">
      <alignment horizontal="left" vertical="center" wrapText="1"/>
    </xf>
    <xf numFmtId="0" fontId="42" fillId="0" borderId="69" xfId="0" applyNumberFormat="1" applyFont="1" applyBorder="1" applyAlignment="1">
      <alignment horizontal="left" vertical="center" wrapText="1"/>
    </xf>
    <xf numFmtId="0" fontId="41" fillId="0" borderId="0" xfId="0" applyNumberFormat="1" applyFont="1" applyAlignment="1">
      <alignment/>
    </xf>
    <xf numFmtId="0" fontId="41" fillId="0" borderId="73" xfId="42" applyNumberFormat="1" applyFont="1" applyBorder="1" applyAlignment="1" applyProtection="1">
      <alignment horizontal="left" vertical="center" wrapText="1"/>
      <protection/>
    </xf>
    <xf numFmtId="0" fontId="41" fillId="0" borderId="39" xfId="42" applyNumberFormat="1" applyFont="1" applyBorder="1" applyAlignment="1" applyProtection="1">
      <alignment horizontal="left" vertical="center" wrapText="1"/>
      <protection/>
    </xf>
    <xf numFmtId="0" fontId="41" fillId="0" borderId="74" xfId="42" applyNumberFormat="1" applyFont="1" applyBorder="1" applyAlignment="1" applyProtection="1">
      <alignment horizontal="left" vertical="center" wrapText="1"/>
      <protection/>
    </xf>
    <xf numFmtId="0" fontId="41" fillId="0" borderId="63" xfId="42" applyNumberFormat="1" applyFont="1" applyBorder="1" applyAlignment="1" applyProtection="1">
      <alignment horizontal="left" vertical="center" wrapText="1"/>
      <protection/>
    </xf>
    <xf numFmtId="0" fontId="41" fillId="0" borderId="23" xfId="42" applyNumberFormat="1" applyFont="1" applyBorder="1" applyAlignment="1" applyProtection="1">
      <alignment horizontal="left" vertical="center" wrapText="1"/>
      <protection/>
    </xf>
    <xf numFmtId="0" fontId="41" fillId="0" borderId="60" xfId="42" applyNumberFormat="1" applyFont="1" applyBorder="1" applyAlignment="1" applyProtection="1">
      <alignment horizontal="left" vertical="center" wrapText="1"/>
      <protection/>
    </xf>
    <xf numFmtId="0" fontId="41" fillId="0" borderId="62" xfId="42" applyNumberFormat="1" applyFont="1" applyBorder="1" applyAlignment="1" applyProtection="1">
      <alignment horizontal="left" vertical="center" wrapText="1"/>
      <protection/>
    </xf>
    <xf numFmtId="0" fontId="41" fillId="0" borderId="40" xfId="42" applyNumberFormat="1" applyFont="1" applyBorder="1" applyAlignment="1" applyProtection="1">
      <alignment horizontal="left" vertical="center" wrapText="1"/>
      <protection/>
    </xf>
    <xf numFmtId="0" fontId="41" fillId="0" borderId="51" xfId="42" applyNumberFormat="1" applyFont="1" applyBorder="1" applyAlignment="1" applyProtection="1">
      <alignment horizontal="center" vertical="center" wrapText="1"/>
      <protection/>
    </xf>
    <xf numFmtId="0" fontId="41" fillId="0" borderId="52" xfId="42" applyNumberFormat="1" applyFont="1" applyBorder="1" applyAlignment="1" applyProtection="1">
      <alignment horizontal="center" vertical="center" wrapText="1"/>
      <protection/>
    </xf>
    <xf numFmtId="0" fontId="42" fillId="0" borderId="20" xfId="0" applyNumberFormat="1" applyFont="1" applyBorder="1" applyAlignment="1">
      <alignment horizontal="center" vertical="center" wrapText="1"/>
    </xf>
    <xf numFmtId="0" fontId="42" fillId="0" borderId="54" xfId="0" applyNumberFormat="1" applyFont="1" applyBorder="1" applyAlignment="1">
      <alignment horizontal="center" vertical="center" wrapText="1"/>
    </xf>
    <xf numFmtId="0" fontId="41" fillId="0" borderId="37" xfId="42" applyNumberFormat="1" applyFont="1" applyBorder="1" applyAlignment="1" applyProtection="1">
      <alignment horizontal="center" vertical="center" wrapText="1"/>
      <protection/>
    </xf>
    <xf numFmtId="0" fontId="41" fillId="0" borderId="50" xfId="42" applyNumberFormat="1" applyFont="1" applyBorder="1" applyAlignment="1" applyProtection="1">
      <alignment horizontal="center" vertical="center" wrapText="1"/>
      <protection/>
    </xf>
    <xf numFmtId="0" fontId="42" fillId="0" borderId="37" xfId="0" applyNumberFormat="1" applyFont="1" applyBorder="1" applyAlignment="1">
      <alignment horizontal="center" vertical="center" wrapText="1"/>
    </xf>
    <xf numFmtId="0" fontId="42" fillId="0" borderId="50" xfId="0" applyNumberFormat="1" applyFont="1" applyBorder="1" applyAlignment="1">
      <alignment horizontal="center" vertical="center" wrapText="1"/>
    </xf>
    <xf numFmtId="0" fontId="41" fillId="0" borderId="45" xfId="42" applyNumberFormat="1" applyFont="1" applyBorder="1" applyAlignment="1" applyProtection="1">
      <alignment horizontal="center" vertical="center" wrapText="1"/>
      <protection/>
    </xf>
    <xf numFmtId="0" fontId="41" fillId="0" borderId="53" xfId="42" applyNumberFormat="1" applyFont="1" applyBorder="1" applyAlignment="1" applyProtection="1">
      <alignment horizontal="center" vertical="center" wrapText="1"/>
      <protection/>
    </xf>
    <xf numFmtId="0" fontId="42" fillId="0" borderId="38" xfId="0" applyNumberFormat="1" applyFont="1" applyBorder="1" applyAlignment="1">
      <alignment horizontal="center" vertical="center" wrapText="1"/>
    </xf>
    <xf numFmtId="0" fontId="42" fillId="0" borderId="55" xfId="0" applyNumberFormat="1" applyFont="1" applyBorder="1" applyAlignment="1">
      <alignment horizontal="center" vertical="center" wrapText="1"/>
    </xf>
    <xf numFmtId="0" fontId="43" fillId="0" borderId="58" xfId="0" applyNumberFormat="1" applyFont="1" applyBorder="1" applyAlignment="1">
      <alignment horizontal="center" vertical="center" wrapText="1"/>
    </xf>
    <xf numFmtId="0" fontId="43" fillId="0" borderId="56" xfId="0" applyNumberFormat="1" applyFont="1" applyBorder="1" applyAlignment="1">
      <alignment horizontal="center" vertical="center" wrapText="1"/>
    </xf>
    <xf numFmtId="0" fontId="43" fillId="0" borderId="57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</xdr:col>
      <xdr:colOff>542925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171450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итоговый протокол"/>
      <sheetName val="пр. хода"/>
      <sheetName val="ПОЛУФИНАЛ ФИНАЛ"/>
      <sheetName val="круги"/>
      <sheetName val="пр.взвешивания"/>
    </sheetNames>
    <sheetDataSet>
      <sheetData sheetId="5">
        <row r="3">
          <cell r="E3" t="str">
            <v>в.к.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A36" sqref="A1:I36"/>
    </sheetView>
  </sheetViews>
  <sheetFormatPr defaultColWidth="9.140625" defaultRowHeight="12.75"/>
  <sheetData>
    <row r="1" spans="1:8" ht="15.75" thickBot="1">
      <c r="A1" s="88" t="str">
        <f>'[3]реквизиты'!$A$2</f>
        <v>Чемпионат России по САМБО среди женщин</v>
      </c>
      <c r="B1" s="89"/>
      <c r="C1" s="89"/>
      <c r="D1" s="89"/>
      <c r="E1" s="89"/>
      <c r="F1" s="89"/>
      <c r="G1" s="89"/>
      <c r="H1" s="90"/>
    </row>
    <row r="2" spans="1:8" ht="12.75">
      <c r="A2" s="91" t="str">
        <f>'[3]реквизиты'!$A$3</f>
        <v>14-17 июня 2011 г.       г. Краснокамск</v>
      </c>
      <c r="B2" s="91"/>
      <c r="C2" s="91"/>
      <c r="D2" s="91"/>
      <c r="E2" s="91"/>
      <c r="F2" s="91"/>
      <c r="G2" s="91"/>
      <c r="H2" s="91"/>
    </row>
    <row r="3" spans="1:8" ht="18.75" thickBot="1">
      <c r="A3" s="92" t="s">
        <v>34</v>
      </c>
      <c r="B3" s="92"/>
      <c r="C3" s="92"/>
      <c r="D3" s="92"/>
      <c r="E3" s="92"/>
      <c r="F3" s="92"/>
      <c r="G3" s="92"/>
      <c r="H3" s="92"/>
    </row>
    <row r="4" spans="2:8" ht="18.75" thickBot="1">
      <c r="B4" s="64"/>
      <c r="C4" s="65"/>
      <c r="D4" s="93" t="str">
        <f>'[5]пр.взвешивания'!E3</f>
        <v>в.к.     кг.</v>
      </c>
      <c r="E4" s="94"/>
      <c r="F4" s="95"/>
      <c r="G4" s="65"/>
      <c r="H4" s="65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96" t="s">
        <v>35</v>
      </c>
      <c r="B6" s="81" t="str">
        <f>VLOOKUP(J6,'пр.взвешивания'!B6:G71,2,FALSE)</f>
        <v>КАЗАНЦЕВА Наталья Александровна</v>
      </c>
      <c r="C6" s="81"/>
      <c r="D6" s="81"/>
      <c r="E6" s="81"/>
      <c r="F6" s="81"/>
      <c r="G6" s="81"/>
      <c r="H6" s="270" t="str">
        <f>VLOOKUP(J6,'пр.взвешивания'!B6:G71,3,FALSE)</f>
        <v>10.04.81 мсмк</v>
      </c>
      <c r="I6" s="65"/>
      <c r="J6" s="66">
        <v>10</v>
      </c>
    </row>
    <row r="7" spans="1:10" ht="18">
      <c r="A7" s="97"/>
      <c r="B7" s="82"/>
      <c r="C7" s="82"/>
      <c r="D7" s="82"/>
      <c r="E7" s="82"/>
      <c r="F7" s="82"/>
      <c r="G7" s="82"/>
      <c r="H7" s="271"/>
      <c r="I7" s="65"/>
      <c r="J7" s="66"/>
    </row>
    <row r="8" spans="1:10" ht="18">
      <c r="A8" s="97"/>
      <c r="B8" s="84" t="str">
        <f>VLOOKUP(J6,'пр.взвешивания'!B6:G71,4,FALSE)</f>
        <v>УФО Тюменская Тюмень ВС</v>
      </c>
      <c r="C8" s="84"/>
      <c r="D8" s="84"/>
      <c r="E8" s="84"/>
      <c r="F8" s="84"/>
      <c r="G8" s="84"/>
      <c r="H8" s="83"/>
      <c r="I8" s="65"/>
      <c r="J8" s="66"/>
    </row>
    <row r="9" spans="1:10" ht="18.75" thickBot="1">
      <c r="A9" s="98"/>
      <c r="B9" s="76"/>
      <c r="C9" s="76"/>
      <c r="D9" s="76"/>
      <c r="E9" s="76"/>
      <c r="F9" s="76"/>
      <c r="G9" s="76"/>
      <c r="H9" s="77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85" t="s">
        <v>36</v>
      </c>
      <c r="B11" s="81" t="str">
        <f>VLOOKUP(J11,'пр.взвешивания'!B1:G76,2,FALSE)</f>
        <v>АСЛАНОВА Эльпида Дмитриевна</v>
      </c>
      <c r="C11" s="81"/>
      <c r="D11" s="81"/>
      <c r="E11" s="81"/>
      <c r="F11" s="81"/>
      <c r="G11" s="81"/>
      <c r="H11" s="270" t="str">
        <f>VLOOKUP(J11,'пр.взвешивания'!B1:G76,3,FALSE)</f>
        <v>19.12.91 мс</v>
      </c>
      <c r="I11" s="65"/>
      <c r="J11" s="66">
        <v>4</v>
      </c>
    </row>
    <row r="12" spans="1:10" ht="18" customHeight="1">
      <c r="A12" s="86"/>
      <c r="B12" s="82"/>
      <c r="C12" s="82"/>
      <c r="D12" s="82"/>
      <c r="E12" s="82"/>
      <c r="F12" s="82"/>
      <c r="G12" s="82"/>
      <c r="H12" s="271"/>
      <c r="I12" s="65"/>
      <c r="J12" s="66"/>
    </row>
    <row r="13" spans="1:10" ht="18">
      <c r="A13" s="86"/>
      <c r="B13" s="84" t="str">
        <f>VLOOKUP(J11,'пр.взвешивания'!B1:G76,4,FALSE)</f>
        <v>ЮФО  Краснодарский Анапа МО</v>
      </c>
      <c r="C13" s="84"/>
      <c r="D13" s="84"/>
      <c r="E13" s="84"/>
      <c r="F13" s="84"/>
      <c r="G13" s="84"/>
      <c r="H13" s="83"/>
      <c r="I13" s="65"/>
      <c r="J13" s="66"/>
    </row>
    <row r="14" spans="1:10" ht="18.75" thickBot="1">
      <c r="A14" s="87"/>
      <c r="B14" s="76"/>
      <c r="C14" s="76"/>
      <c r="D14" s="76"/>
      <c r="E14" s="76"/>
      <c r="F14" s="76"/>
      <c r="G14" s="76"/>
      <c r="H14" s="77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78" t="s">
        <v>37</v>
      </c>
      <c r="B16" s="81" t="str">
        <f>VLOOKUP(J16,'пр.взвешивания'!B1:G81,2,FALSE)</f>
        <v>СУББОТИНА Анна Алексеевна</v>
      </c>
      <c r="C16" s="81"/>
      <c r="D16" s="81"/>
      <c r="E16" s="81"/>
      <c r="F16" s="81"/>
      <c r="G16" s="81"/>
      <c r="H16" s="270" t="str">
        <f>VLOOKUP(J16,'пр.взвешивания'!B1:G81,3,FALSE)</f>
        <v>20.09.82 мсмк</v>
      </c>
      <c r="I16" s="65"/>
      <c r="J16" s="66">
        <v>5</v>
      </c>
    </row>
    <row r="17" spans="1:10" ht="18" customHeight="1">
      <c r="A17" s="79"/>
      <c r="B17" s="82"/>
      <c r="C17" s="82"/>
      <c r="D17" s="82"/>
      <c r="E17" s="82"/>
      <c r="F17" s="82"/>
      <c r="G17" s="82"/>
      <c r="H17" s="271"/>
      <c r="I17" s="65"/>
      <c r="J17" s="66"/>
    </row>
    <row r="18" spans="1:10" ht="18">
      <c r="A18" s="79"/>
      <c r="B18" s="84" t="str">
        <f>VLOOKUP(J16,'пр.взвешивания'!B1:G81,4,FALSE)</f>
        <v>С.Петербург МО</v>
      </c>
      <c r="C18" s="84"/>
      <c r="D18" s="84"/>
      <c r="E18" s="84"/>
      <c r="F18" s="84"/>
      <c r="G18" s="84"/>
      <c r="H18" s="83"/>
      <c r="I18" s="65"/>
      <c r="J18" s="66"/>
    </row>
    <row r="19" spans="1:10" ht="18.75" thickBot="1">
      <c r="A19" s="80"/>
      <c r="B19" s="76"/>
      <c r="C19" s="76"/>
      <c r="D19" s="76"/>
      <c r="E19" s="76"/>
      <c r="F19" s="76"/>
      <c r="G19" s="76"/>
      <c r="H19" s="77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78" t="s">
        <v>37</v>
      </c>
      <c r="B21" s="81" t="str">
        <f>VLOOKUP(J21,'пр.взвешивания'!B1:G86,2,FALSE)</f>
        <v>ИСЛАНБЕКОВА Марьям Абдуллаевна</v>
      </c>
      <c r="C21" s="81"/>
      <c r="D21" s="81"/>
      <c r="E21" s="81"/>
      <c r="F21" s="81"/>
      <c r="G21" s="81"/>
      <c r="H21" s="270" t="str">
        <f>VLOOKUP(J21,'пр.взвешивания'!B1:G86,3,FALSE)</f>
        <v>21.07.90 мс</v>
      </c>
      <c r="I21" s="65"/>
      <c r="J21" s="66">
        <v>7</v>
      </c>
    </row>
    <row r="22" spans="1:10" ht="18" customHeight="1">
      <c r="A22" s="79"/>
      <c r="B22" s="82"/>
      <c r="C22" s="82"/>
      <c r="D22" s="82"/>
      <c r="E22" s="82"/>
      <c r="F22" s="82"/>
      <c r="G22" s="82"/>
      <c r="H22" s="271"/>
      <c r="I22" s="65"/>
      <c r="J22" s="66"/>
    </row>
    <row r="23" spans="1:9" ht="18">
      <c r="A23" s="79"/>
      <c r="B23" s="84" t="str">
        <f>VLOOKUP(J21,'пр.взвешивания'!B1:G86,4,FALSE)</f>
        <v>ДВФО Камчатский Петропавловск-камчатский ВС</v>
      </c>
      <c r="C23" s="84"/>
      <c r="D23" s="84"/>
      <c r="E23" s="84"/>
      <c r="F23" s="84"/>
      <c r="G23" s="84"/>
      <c r="H23" s="83"/>
      <c r="I23" s="65"/>
    </row>
    <row r="24" spans="1:9" ht="18.75" thickBot="1">
      <c r="A24" s="80"/>
      <c r="B24" s="76"/>
      <c r="C24" s="76"/>
      <c r="D24" s="76"/>
      <c r="E24" s="76"/>
      <c r="F24" s="76"/>
      <c r="G24" s="76"/>
      <c r="H24" s="77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38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72" t="str">
        <f>VLOOKUP(J28,'пр.взвешивания'!B6:G71,6,FALSE)</f>
        <v>Иващенко ВС Казанцев АН</v>
      </c>
      <c r="B28" s="73"/>
      <c r="C28" s="73"/>
      <c r="D28" s="73"/>
      <c r="E28" s="73"/>
      <c r="F28" s="73"/>
      <c r="G28" s="73"/>
      <c r="H28" s="74"/>
      <c r="J28">
        <v>10</v>
      </c>
    </row>
    <row r="29" spans="1:8" ht="13.5" thickBot="1">
      <c r="A29" s="75"/>
      <c r="B29" s="76"/>
      <c r="C29" s="76"/>
      <c r="D29" s="76"/>
      <c r="E29" s="76"/>
      <c r="F29" s="76"/>
      <c r="G29" s="76"/>
      <c r="H29" s="77"/>
    </row>
    <row r="32" spans="1:8" ht="18">
      <c r="A32" s="65" t="s">
        <v>39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</sheetData>
  <sheetProtection/>
  <mergeCells count="21"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tabSelected="1" zoomScalePageLayoutView="0" workbookViewId="0" topLeftCell="A10">
      <selection activeCell="A36" sqref="A1:R37"/>
    </sheetView>
  </sheetViews>
  <sheetFormatPr defaultColWidth="9.140625" defaultRowHeight="12.75"/>
  <cols>
    <col min="1" max="1" width="5.7109375" style="0" customWidth="1"/>
    <col min="2" max="2" width="20.7109375" style="0" customWidth="1"/>
    <col min="4" max="4" width="9.7109375" style="0" customWidth="1"/>
    <col min="5" max="11" width="4.7109375" style="0" customWidth="1"/>
    <col min="12" max="12" width="0.9921875" style="0" customWidth="1"/>
    <col min="13" max="13" width="5.28125" style="0" customWidth="1"/>
    <col min="14" max="14" width="14.57421875" style="0" customWidth="1"/>
    <col min="16" max="16" width="12.140625" style="0" customWidth="1"/>
    <col min="18" max="18" width="12.28125" style="0" customWidth="1"/>
  </cols>
  <sheetData>
    <row r="1" spans="1:18" ht="21" customHeight="1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6.5" customHeight="1" thickBot="1">
      <c r="A2" s="145" t="s">
        <v>32</v>
      </c>
      <c r="B2" s="146"/>
      <c r="C2" s="146"/>
      <c r="D2" s="146"/>
      <c r="E2" s="146"/>
      <c r="F2" s="146"/>
      <c r="G2" s="146"/>
      <c r="H2" s="146"/>
      <c r="I2" s="146"/>
      <c r="L2" s="38"/>
      <c r="M2" s="38"/>
      <c r="N2" s="147" t="str">
        <f>HYPERLINK('[2]реквизиты'!$L$7)</f>
        <v>ИТОГОВЫЙ ПРОТОКОЛ</v>
      </c>
      <c r="O2" s="147"/>
      <c r="P2" s="147"/>
      <c r="Q2" s="147"/>
      <c r="R2" s="147"/>
    </row>
    <row r="3" spans="1:18" ht="26.25" customHeight="1" thickBot="1">
      <c r="A3" s="11"/>
      <c r="B3" s="36"/>
      <c r="C3" s="141" t="str">
        <f>HYPERLINK('[3]реквизиты'!$A$2)</f>
        <v>Чемпионат России по САМБО среди женщин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36"/>
      <c r="Q3" s="36"/>
      <c r="R3" s="37"/>
    </row>
    <row r="4" spans="1:18" ht="18.75" customHeight="1" thickBot="1">
      <c r="A4" s="144" t="str">
        <f>HYPERLINK('[3]реквизиты'!$A$3)</f>
        <v>14-17 июня 2011 г.       г. Краснокамск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9.5" customHeight="1" thickBot="1">
      <c r="A5" s="4" t="s">
        <v>7</v>
      </c>
      <c r="D5" s="4"/>
      <c r="G5" s="138"/>
      <c r="H5" s="138"/>
      <c r="I5" s="138"/>
      <c r="N5" s="4"/>
      <c r="Q5" s="139" t="str">
        <f>HYPERLINK('пр.взвешивания'!E3)</f>
        <v>в.к.     80     кг.</v>
      </c>
      <c r="R5" s="140"/>
    </row>
    <row r="6" spans="1:18" ht="13.5" customHeight="1" thickBot="1">
      <c r="A6" s="108" t="s">
        <v>0</v>
      </c>
      <c r="B6" s="108" t="s">
        <v>1</v>
      </c>
      <c r="C6" s="108" t="s">
        <v>2</v>
      </c>
      <c r="D6" s="108" t="s">
        <v>3</v>
      </c>
      <c r="E6" s="132" t="s">
        <v>4</v>
      </c>
      <c r="F6" s="133"/>
      <c r="G6" s="133"/>
      <c r="H6" s="133"/>
      <c r="I6" s="133"/>
      <c r="J6" s="108" t="s">
        <v>5</v>
      </c>
      <c r="K6" s="115" t="s">
        <v>6</v>
      </c>
      <c r="L6" s="13"/>
      <c r="M6" s="108" t="s">
        <v>6</v>
      </c>
      <c r="N6" s="110" t="s">
        <v>1</v>
      </c>
      <c r="O6" s="103" t="s">
        <v>17</v>
      </c>
      <c r="P6" s="105" t="s">
        <v>18</v>
      </c>
      <c r="Q6" s="103" t="s">
        <v>19</v>
      </c>
      <c r="R6" s="101" t="s">
        <v>20</v>
      </c>
    </row>
    <row r="7" spans="1:18" ht="24.75" customHeight="1" thickBot="1">
      <c r="A7" s="109"/>
      <c r="B7" s="109"/>
      <c r="C7" s="109"/>
      <c r="D7" s="109"/>
      <c r="E7" s="43">
        <v>1</v>
      </c>
      <c r="F7" s="44">
        <v>2</v>
      </c>
      <c r="G7" s="45">
        <v>3</v>
      </c>
      <c r="H7" s="44">
        <v>4</v>
      </c>
      <c r="I7" s="44">
        <v>5</v>
      </c>
      <c r="J7" s="118"/>
      <c r="K7" s="116"/>
      <c r="L7" s="13"/>
      <c r="M7" s="109"/>
      <c r="N7" s="111"/>
      <c r="O7" s="104"/>
      <c r="P7" s="106"/>
      <c r="Q7" s="104"/>
      <c r="R7" s="102"/>
    </row>
    <row r="8" spans="1:19" ht="15" customHeight="1">
      <c r="A8" s="122">
        <v>1</v>
      </c>
      <c r="B8" s="123" t="str">
        <f>HYPERLINK('пр.взвешивания'!C6)</f>
        <v>СВЕКРОВКИНА Екатерина Алексеевна</v>
      </c>
      <c r="C8" s="238" t="str">
        <f>HYPERLINK('пр.взвешивания'!D6)</f>
        <v>16.09.93 кмс</v>
      </c>
      <c r="D8" s="239" t="str">
        <f>HYPERLINK('пр.взвешивания'!E6)</f>
        <v>ЦФО Владимирская Александров Д</v>
      </c>
      <c r="E8" s="26"/>
      <c r="F8" s="18">
        <v>4</v>
      </c>
      <c r="G8" s="17">
        <v>0</v>
      </c>
      <c r="H8" s="18">
        <v>0</v>
      </c>
      <c r="I8" s="17">
        <v>0</v>
      </c>
      <c r="J8" s="185">
        <f>SUM(E8:I8)</f>
        <v>4</v>
      </c>
      <c r="K8" s="117">
        <v>4</v>
      </c>
      <c r="L8" s="114">
        <v>10</v>
      </c>
      <c r="M8" s="223">
        <v>1</v>
      </c>
      <c r="N8" s="226" t="str">
        <f>VLOOKUP(L8,'пр.взвешивания'!B6:G25,2,FALSE)</f>
        <v>КАЗАНЦЕВА Наталья Александровна</v>
      </c>
      <c r="O8" s="227" t="str">
        <f>VLOOKUP(L8,'пр.взвешивания'!B6:G25,3,FALSE)</f>
        <v>10.04.81 мсмк</v>
      </c>
      <c r="P8" s="267" t="str">
        <f>VLOOKUP(L8,'пр.взвешивания'!B6:G25,4,FALSE)</f>
        <v>УФО Тюменская Тюмень ВС</v>
      </c>
      <c r="Q8" s="228" t="str">
        <f>VLOOKUP(L8,'пр.взвешивания'!B6:G25,5,FALSE)</f>
        <v>3605023301</v>
      </c>
      <c r="R8" s="229" t="str">
        <f>VLOOKUP(L8,'пр.взвешивания'!B6:G25,6,FALSE)</f>
        <v>Иващенко ВС Казанцев АН</v>
      </c>
      <c r="S8" s="136"/>
    </row>
    <row r="9" spans="1:19" ht="15" customHeight="1">
      <c r="A9" s="99"/>
      <c r="B9" s="121"/>
      <c r="C9" s="240"/>
      <c r="D9" s="241"/>
      <c r="E9" s="29"/>
      <c r="F9" s="183" t="s">
        <v>99</v>
      </c>
      <c r="G9" s="184" t="s">
        <v>101</v>
      </c>
      <c r="H9" s="183" t="s">
        <v>103</v>
      </c>
      <c r="I9" s="184" t="s">
        <v>104</v>
      </c>
      <c r="J9" s="186"/>
      <c r="K9" s="107"/>
      <c r="L9" s="114"/>
      <c r="M9" s="224"/>
      <c r="N9" s="230"/>
      <c r="O9" s="231"/>
      <c r="P9" s="268"/>
      <c r="Q9" s="232"/>
      <c r="R9" s="233"/>
      <c r="S9" s="136"/>
    </row>
    <row r="10" spans="1:19" ht="15" customHeight="1">
      <c r="A10" s="99">
        <v>2</v>
      </c>
      <c r="B10" s="120" t="str">
        <f>HYPERLINK('пр.взвешивания'!C8)</f>
        <v>КУЛЬБАБЕНКО Татьяна Борисовна</v>
      </c>
      <c r="C10" s="242" t="str">
        <f>HYPERLINK('пр.взвешивания'!D8)</f>
        <v>24.11.92 кмс</v>
      </c>
      <c r="D10" s="243" t="str">
        <f>HYPERLINK('пр.взвешивания'!E8)</f>
        <v>ПФО Оренбургская Бузулук ПР</v>
      </c>
      <c r="E10" s="27">
        <v>0</v>
      </c>
      <c r="F10" s="21"/>
      <c r="G10" s="19">
        <v>0</v>
      </c>
      <c r="H10" s="20">
        <v>0</v>
      </c>
      <c r="I10" s="19">
        <v>0</v>
      </c>
      <c r="J10" s="186">
        <f>SUM(E10:I10)</f>
        <v>0</v>
      </c>
      <c r="K10" s="107">
        <v>5</v>
      </c>
      <c r="L10" s="114">
        <v>4</v>
      </c>
      <c r="M10" s="224">
        <v>2</v>
      </c>
      <c r="N10" s="230" t="str">
        <f>VLOOKUP(L10,'пр.взвешивания'!B6:G25,2,FALSE)</f>
        <v>АСЛАНОВА Эльпида Дмитриевна</v>
      </c>
      <c r="O10" s="231" t="str">
        <f>VLOOKUP(L10,'пр.взвешивания'!B6:G25,3,FALSE)</f>
        <v>19.12.91 мс</v>
      </c>
      <c r="P10" s="268" t="str">
        <f>VLOOKUP(L10,'пр.взвешивания'!B6:G25,4,FALSE)</f>
        <v>ЮФО  Краснодарский Анапа МО</v>
      </c>
      <c r="Q10" s="232" t="str">
        <f>VLOOKUP(L10,'пр.взвешивания'!B6:G25,5,FALSE)</f>
        <v>000901   0306106526</v>
      </c>
      <c r="R10" s="233" t="str">
        <f>VLOOKUP(L10,'пр.взвешивания'!B6:G25,6,FALSE)</f>
        <v>Дмитриев АС</v>
      </c>
      <c r="S10" s="136"/>
    </row>
    <row r="11" spans="1:19" ht="15" customHeight="1">
      <c r="A11" s="99"/>
      <c r="B11" s="121"/>
      <c r="C11" s="240"/>
      <c r="D11" s="241"/>
      <c r="E11" s="183" t="s">
        <v>99</v>
      </c>
      <c r="F11" s="22"/>
      <c r="G11" s="183" t="s">
        <v>100</v>
      </c>
      <c r="H11" s="183" t="s">
        <v>100</v>
      </c>
      <c r="I11" s="183" t="s">
        <v>100</v>
      </c>
      <c r="J11" s="186"/>
      <c r="K11" s="107"/>
      <c r="L11" s="114"/>
      <c r="M11" s="224"/>
      <c r="N11" s="230"/>
      <c r="O11" s="231"/>
      <c r="P11" s="268"/>
      <c r="Q11" s="232"/>
      <c r="R11" s="233"/>
      <c r="S11" s="136"/>
    </row>
    <row r="12" spans="1:19" ht="15" customHeight="1">
      <c r="A12" s="99">
        <v>3</v>
      </c>
      <c r="B12" s="124" t="str">
        <f>HYPERLINK('пр.взвешивания'!C10)</f>
        <v>ЧИБИСОВА Ксения Эдуардовна</v>
      </c>
      <c r="C12" s="242" t="str">
        <f>HYPERLINK('пр.взвешивания'!D10)</f>
        <v>13.07.88 МС</v>
      </c>
      <c r="D12" s="243" t="str">
        <f>HYPERLINK('пр.взвешивания'!E10)</f>
        <v>ПФО Пермский Пермь Д</v>
      </c>
      <c r="E12" s="28">
        <v>4</v>
      </c>
      <c r="F12" s="32">
        <v>4</v>
      </c>
      <c r="G12" s="24"/>
      <c r="H12" s="32">
        <v>1</v>
      </c>
      <c r="I12" s="33">
        <v>0</v>
      </c>
      <c r="J12" s="186">
        <f>SUM(E12:I12)</f>
        <v>9</v>
      </c>
      <c r="K12" s="107">
        <v>3</v>
      </c>
      <c r="L12" s="114">
        <v>7</v>
      </c>
      <c r="M12" s="224">
        <v>3</v>
      </c>
      <c r="N12" s="230" t="str">
        <f>VLOOKUP(L12,'пр.взвешивания'!B6:G25,2,FALSE)</f>
        <v>ИСЛАНБЕКОВА Марьям Абдуллаевна</v>
      </c>
      <c r="O12" s="231" t="str">
        <f>VLOOKUP(L12,'пр.взвешивания'!B6:G25,3,FALSE)</f>
        <v>21.07.90 мс</v>
      </c>
      <c r="P12" s="268" t="str">
        <f>VLOOKUP(L12,'пр.взвешивания'!B6:G25,4,FALSE)</f>
        <v>ДВФО Камчатский Петропавловск-камчатский ВС</v>
      </c>
      <c r="Q12" s="232">
        <f>VLOOKUP(L12,'пр.взвешивания'!B6:G25,5,FALSE)</f>
        <v>0</v>
      </c>
      <c r="R12" s="233" t="str">
        <f>VLOOKUP(L12,'пр.взвешивания'!B6:G25,6,FALSE)</f>
        <v>Исланбекова ГВ</v>
      </c>
      <c r="S12" s="136"/>
    </row>
    <row r="13" spans="1:19" ht="15" customHeight="1">
      <c r="A13" s="99"/>
      <c r="B13" s="121"/>
      <c r="C13" s="240"/>
      <c r="D13" s="241"/>
      <c r="E13" s="184" t="s">
        <v>101</v>
      </c>
      <c r="F13" s="183" t="s">
        <v>100</v>
      </c>
      <c r="G13" s="25"/>
      <c r="H13" s="30"/>
      <c r="I13" s="31"/>
      <c r="J13" s="186"/>
      <c r="K13" s="107"/>
      <c r="L13" s="114"/>
      <c r="M13" s="224"/>
      <c r="N13" s="230"/>
      <c r="O13" s="231"/>
      <c r="P13" s="268"/>
      <c r="Q13" s="232"/>
      <c r="R13" s="233"/>
      <c r="S13" s="136"/>
    </row>
    <row r="14" spans="1:19" ht="15" customHeight="1">
      <c r="A14" s="99">
        <v>4</v>
      </c>
      <c r="B14" s="124" t="str">
        <f>HYPERLINK('пр.взвешивания'!C12)</f>
        <v>АСЛАНОВА Эльпида Дмитриевна</v>
      </c>
      <c r="C14" s="242" t="str">
        <f>HYPERLINK('пр.взвешивания'!D12)</f>
        <v>19.12.91 мс</v>
      </c>
      <c r="D14" s="243" t="str">
        <f>HYPERLINK('пр.взвешивания'!E12)</f>
        <v>ЮФО  Краснодарский Анапа МО</v>
      </c>
      <c r="E14" s="27">
        <v>4</v>
      </c>
      <c r="F14" s="32">
        <v>4</v>
      </c>
      <c r="G14" s="19">
        <v>3</v>
      </c>
      <c r="H14" s="21"/>
      <c r="I14" s="19">
        <v>3</v>
      </c>
      <c r="J14" s="186">
        <f>SUM(E14:I14)</f>
        <v>14</v>
      </c>
      <c r="K14" s="119">
        <v>1</v>
      </c>
      <c r="L14" s="114">
        <v>5</v>
      </c>
      <c r="M14" s="224">
        <v>3</v>
      </c>
      <c r="N14" s="230" t="str">
        <f>VLOOKUP(L14,'пр.взвешивания'!B6:G25,2,FALSE)</f>
        <v>СУББОТИНА Анна Алексеевна</v>
      </c>
      <c r="O14" s="231" t="str">
        <f>VLOOKUP(L14,'пр.взвешивания'!B6:G25,3,FALSE)</f>
        <v>20.09.82 мсмк</v>
      </c>
      <c r="P14" s="268" t="str">
        <f>VLOOKUP(L14,'пр.взвешивания'!B6:G25,4,FALSE)</f>
        <v>С.Петербург МО</v>
      </c>
      <c r="Q14" s="232" t="str">
        <f>VLOOKUP(L14,'пр.взвешивания'!B6:G25,5,FALSE)</f>
        <v>000609   4003798491.</v>
      </c>
      <c r="R14" s="233" t="str">
        <f>VLOOKUP(L14,'пр.взвешивания'!B6:G25,6,FALSE)</f>
        <v>Платонов АП </v>
      </c>
      <c r="S14" s="136"/>
    </row>
    <row r="15" spans="1:19" ht="15" customHeight="1">
      <c r="A15" s="99"/>
      <c r="B15" s="121"/>
      <c r="C15" s="240"/>
      <c r="D15" s="241"/>
      <c r="E15" s="220" t="s">
        <v>103</v>
      </c>
      <c r="F15" s="183" t="s">
        <v>100</v>
      </c>
      <c r="G15" s="15"/>
      <c r="H15" s="22"/>
      <c r="I15" s="15"/>
      <c r="J15" s="186"/>
      <c r="K15" s="107"/>
      <c r="L15" s="114"/>
      <c r="M15" s="224"/>
      <c r="N15" s="230"/>
      <c r="O15" s="231"/>
      <c r="P15" s="268"/>
      <c r="Q15" s="232"/>
      <c r="R15" s="233"/>
      <c r="S15" s="136"/>
    </row>
    <row r="16" spans="1:19" ht="15" customHeight="1">
      <c r="A16" s="99">
        <v>5</v>
      </c>
      <c r="B16" s="124" t="str">
        <f>HYPERLINK('пр.взвешивания'!C14)</f>
        <v>СУББОТИНА Анна Алексеевна</v>
      </c>
      <c r="C16" s="242" t="str">
        <f>HYPERLINK('пр.взвешивания'!D14)</f>
        <v>20.09.82 мсмк</v>
      </c>
      <c r="D16" s="243" t="str">
        <f>HYPERLINK('пр.взвешивания'!E14)</f>
        <v>С.Петербург МО</v>
      </c>
      <c r="E16" s="35">
        <v>4</v>
      </c>
      <c r="F16" s="32">
        <v>4</v>
      </c>
      <c r="G16" s="33">
        <v>3</v>
      </c>
      <c r="H16" s="32">
        <v>1</v>
      </c>
      <c r="I16" s="24"/>
      <c r="J16" s="186">
        <f>SUM(E16:I16)</f>
        <v>12</v>
      </c>
      <c r="K16" s="107">
        <v>2</v>
      </c>
      <c r="L16" s="114">
        <v>3</v>
      </c>
      <c r="M16" s="224" t="s">
        <v>106</v>
      </c>
      <c r="N16" s="230" t="str">
        <f>VLOOKUP(L16,'пр.взвешивания'!B6:G25,2,FALSE)</f>
        <v>ЧИБИСОВА Ксения Эдуардовна</v>
      </c>
      <c r="O16" s="231" t="str">
        <f>VLOOKUP(L16,'пр.взвешивания'!B6:G25,3,FALSE)</f>
        <v>13.07.88 МС</v>
      </c>
      <c r="P16" s="268" t="str">
        <f>VLOOKUP(L16,'пр.взвешивания'!B6:G25,4,FALSE)</f>
        <v>ПФО Пермский Пермь Д</v>
      </c>
      <c r="Q16" s="232">
        <f>VLOOKUP(L16,'пр.взвешивания'!B6:G25,5,FALSE)</f>
        <v>0</v>
      </c>
      <c r="R16" s="233" t="str">
        <f>VLOOKUP(L16,'пр.взвешивания'!B6:G25,6,FALSE)</f>
        <v>Брулетова ЛА</v>
      </c>
      <c r="S16" s="136"/>
    </row>
    <row r="17" spans="1:19" ht="15" customHeight="1" thickBot="1">
      <c r="A17" s="100"/>
      <c r="B17" s="134"/>
      <c r="C17" s="244"/>
      <c r="D17" s="245"/>
      <c r="E17" s="221" t="s">
        <v>104</v>
      </c>
      <c r="F17" s="183" t="s">
        <v>100</v>
      </c>
      <c r="G17" s="16"/>
      <c r="H17" s="23"/>
      <c r="I17" s="40"/>
      <c r="J17" s="187"/>
      <c r="K17" s="113"/>
      <c r="L17" s="114"/>
      <c r="M17" s="224"/>
      <c r="N17" s="230"/>
      <c r="O17" s="231"/>
      <c r="P17" s="268"/>
      <c r="Q17" s="232"/>
      <c r="R17" s="233"/>
      <c r="S17" s="136"/>
    </row>
    <row r="18" spans="1:19" ht="15" customHeight="1" thickBot="1">
      <c r="A18" s="46" t="s">
        <v>8</v>
      </c>
      <c r="B18" s="13"/>
      <c r="C18" s="246"/>
      <c r="D18" s="246"/>
      <c r="E18" s="39"/>
      <c r="F18" s="39"/>
      <c r="G18" s="39"/>
      <c r="H18" s="39"/>
      <c r="I18" s="39"/>
      <c r="J18" s="71"/>
      <c r="K18" s="39"/>
      <c r="L18" s="114">
        <v>9</v>
      </c>
      <c r="M18" s="224" t="s">
        <v>106</v>
      </c>
      <c r="N18" s="230" t="str">
        <f>VLOOKUP(L18,'пр.взвешивания'!B6:G25,2,FALSE)</f>
        <v>ЕЖОВА Ксения Владимировна</v>
      </c>
      <c r="O18" s="231" t="str">
        <f>VLOOKUP(L18,'пр.взвешивания'!B6:G25,3,FALSE)</f>
        <v>09.09.86 мс</v>
      </c>
      <c r="P18" s="268" t="str">
        <f>VLOOKUP(L18,'пр.взвешивания'!B6:G25,4,FALSE)</f>
        <v>С.Петербург ПР</v>
      </c>
      <c r="Q18" s="232" t="str">
        <f>VLOOKUP(L18,'пр.взвешивания'!B6:G25,5,FALSE)</f>
        <v>000545 4007156447.</v>
      </c>
      <c r="R18" s="233" t="str">
        <f>VLOOKUP(L18,'пр.взвешивания'!B6:G25,6,FALSE)</f>
        <v>Еремина ЕП Еремин АИ</v>
      </c>
      <c r="S18" s="136"/>
    </row>
    <row r="19" spans="1:19" ht="15" customHeight="1">
      <c r="A19" s="125">
        <v>6</v>
      </c>
      <c r="B19" s="130" t="str">
        <f>HYPERLINK('пр.взвешивания'!C16)</f>
        <v>ГОЛУБЕВА Светлана Юрьевна</v>
      </c>
      <c r="C19" s="247" t="str">
        <f>HYPERLINK('пр.взвешивания'!D16)</f>
        <v>17.06.89 кмс</v>
      </c>
      <c r="D19" s="248" t="str">
        <f>HYPERLINK('пр.взвешивания'!E16)</f>
        <v>МОСКВА С-70 Д</v>
      </c>
      <c r="E19" s="194"/>
      <c r="F19" s="205">
        <v>0</v>
      </c>
      <c r="G19" s="205">
        <v>3</v>
      </c>
      <c r="H19" s="206">
        <v>0</v>
      </c>
      <c r="I19" s="207">
        <v>0</v>
      </c>
      <c r="J19" s="185">
        <f>SUM(E19:I19)</f>
        <v>3</v>
      </c>
      <c r="K19" s="125">
        <v>4</v>
      </c>
      <c r="L19" s="114"/>
      <c r="M19" s="224"/>
      <c r="N19" s="230"/>
      <c r="O19" s="231"/>
      <c r="P19" s="268"/>
      <c r="Q19" s="232"/>
      <c r="R19" s="233"/>
      <c r="S19" s="136"/>
    </row>
    <row r="20" spans="1:19" ht="15" customHeight="1" thickBot="1">
      <c r="A20" s="126"/>
      <c r="B20" s="131"/>
      <c r="C20" s="249"/>
      <c r="D20" s="250"/>
      <c r="E20" s="195"/>
      <c r="F20" s="217" t="s">
        <v>102</v>
      </c>
      <c r="G20" s="208"/>
      <c r="H20" s="218" t="s">
        <v>101</v>
      </c>
      <c r="I20" s="203">
        <v>1.17</v>
      </c>
      <c r="J20" s="186"/>
      <c r="K20" s="126"/>
      <c r="L20" s="114">
        <v>1</v>
      </c>
      <c r="M20" s="224" t="s">
        <v>107</v>
      </c>
      <c r="N20" s="230" t="str">
        <f>VLOOKUP(L20,'пр.взвешивания'!B6:G25,2,FALSE)</f>
        <v>СВЕКРОВКИНА Екатерина Алексеевна</v>
      </c>
      <c r="O20" s="231" t="str">
        <f>VLOOKUP(L20,'пр.взвешивания'!B6:G25,3,FALSE)</f>
        <v>16.09.93 кмс</v>
      </c>
      <c r="P20" s="268" t="str">
        <f>VLOOKUP(L20,'пр.взвешивания'!B6:G25,4,FALSE)</f>
        <v>ЦФО Владимирская Александров Д</v>
      </c>
      <c r="Q20" s="232">
        <f>VLOOKUP(L20,'пр.взвешивания'!B6:G25,5,FALSE)</f>
        <v>0</v>
      </c>
      <c r="R20" s="233" t="str">
        <f>VLOOKUP(L20,'пр.взвешивания'!B6:G25,6,FALSE)</f>
        <v>Тугарев АМ, Логвинов АВ</v>
      </c>
      <c r="S20" s="136"/>
    </row>
    <row r="21" spans="1:19" ht="15" customHeight="1">
      <c r="A21" s="129">
        <v>7</v>
      </c>
      <c r="B21" s="127" t="str">
        <f>HYPERLINK('пр.взвешивания'!C18)</f>
        <v>ИСЛАНБЕКОВА Марьям Абдуллаевна</v>
      </c>
      <c r="C21" s="251" t="str">
        <f>HYPERLINK('пр.взвешивания'!D18)</f>
        <v>21.07.90 мс</v>
      </c>
      <c r="D21" s="252" t="str">
        <f>HYPERLINK('пр.взвешивания'!E18)</f>
        <v>ДВФО Камчатский Петропавловск-камчатский ВС</v>
      </c>
      <c r="E21" s="209">
        <v>4</v>
      </c>
      <c r="F21" s="196"/>
      <c r="G21" s="210">
        <v>4</v>
      </c>
      <c r="H21" s="211">
        <v>3</v>
      </c>
      <c r="I21" s="212">
        <v>0</v>
      </c>
      <c r="J21" s="186">
        <f>SUM(E21:I21)</f>
        <v>11</v>
      </c>
      <c r="K21" s="129">
        <v>2</v>
      </c>
      <c r="L21" s="114"/>
      <c r="M21" s="224"/>
      <c r="N21" s="230"/>
      <c r="O21" s="231"/>
      <c r="P21" s="268"/>
      <c r="Q21" s="232"/>
      <c r="R21" s="233"/>
      <c r="S21" s="136"/>
    </row>
    <row r="22" spans="1:19" ht="15" customHeight="1">
      <c r="A22" s="126"/>
      <c r="B22" s="128"/>
      <c r="C22" s="249"/>
      <c r="D22" s="250"/>
      <c r="E22" s="217" t="s">
        <v>102</v>
      </c>
      <c r="F22" s="197"/>
      <c r="G22" s="219" t="s">
        <v>100</v>
      </c>
      <c r="H22" s="214"/>
      <c r="I22" s="222" t="s">
        <v>105</v>
      </c>
      <c r="J22" s="186"/>
      <c r="K22" s="126"/>
      <c r="L22" s="114">
        <v>6</v>
      </c>
      <c r="M22" s="224" t="s">
        <v>107</v>
      </c>
      <c r="N22" s="230" t="str">
        <f>VLOOKUP(L22,'пр.взвешивания'!B6:G25,2,FALSE)</f>
        <v>ГОЛУБЕВА Светлана Юрьевна</v>
      </c>
      <c r="O22" s="231" t="str">
        <f>VLOOKUP(L22,'пр.взвешивания'!B6:G25,3,FALSE)</f>
        <v>17.06.89 кмс</v>
      </c>
      <c r="P22" s="268" t="str">
        <f>VLOOKUP(L22,'пр.взвешивания'!B6:G25,4,FALSE)</f>
        <v>МОСКВА С-70 Д</v>
      </c>
      <c r="Q22" s="232" t="str">
        <f>VLOOKUP(L22,'пр.взвешивания'!B6:G25,5,FALSE)</f>
        <v>000942     4605119606</v>
      </c>
      <c r="R22" s="233" t="str">
        <f>VLOOKUP(L22,'пр.взвешивания'!B6:G25,6,FALSE)</f>
        <v>Ходырев АН Некрасова АС, Пронина ВВ</v>
      </c>
      <c r="S22" s="136"/>
    </row>
    <row r="23" spans="1:19" ht="15" customHeight="1">
      <c r="A23" s="129">
        <v>8</v>
      </c>
      <c r="B23" s="127" t="str">
        <f>HYPERLINK('пр.взвешивания'!C20)</f>
        <v>ШАМРАЙ Ольга Сергеевна</v>
      </c>
      <c r="C23" s="251" t="str">
        <f>HYPERLINK('пр.взвешивания'!D20)</f>
        <v>14.04.85 мс</v>
      </c>
      <c r="D23" s="252" t="str">
        <f>HYPERLINK('пр.взвешивания'!E20)</f>
        <v>ПФО Оренбургская Бузулук Д</v>
      </c>
      <c r="E23" s="215">
        <v>0</v>
      </c>
      <c r="F23" s="208">
        <v>0</v>
      </c>
      <c r="G23" s="198"/>
      <c r="H23" s="208">
        <v>0</v>
      </c>
      <c r="I23" s="208">
        <v>0</v>
      </c>
      <c r="J23" s="186">
        <f>SUM(E23:I23)</f>
        <v>0</v>
      </c>
      <c r="K23" s="129">
        <v>5</v>
      </c>
      <c r="L23" s="114"/>
      <c r="M23" s="224"/>
      <c r="N23" s="230"/>
      <c r="O23" s="231"/>
      <c r="P23" s="268"/>
      <c r="Q23" s="232"/>
      <c r="R23" s="233"/>
      <c r="S23" s="136"/>
    </row>
    <row r="24" spans="1:19" ht="15" customHeight="1">
      <c r="A24" s="126"/>
      <c r="B24" s="128"/>
      <c r="C24" s="249"/>
      <c r="D24" s="250"/>
      <c r="E24" s="215"/>
      <c r="F24" s="219" t="s">
        <v>100</v>
      </c>
      <c r="G24" s="199"/>
      <c r="H24" s="219" t="s">
        <v>100</v>
      </c>
      <c r="I24" s="219" t="s">
        <v>100</v>
      </c>
      <c r="J24" s="186"/>
      <c r="K24" s="126"/>
      <c r="L24" s="114">
        <v>2</v>
      </c>
      <c r="M24" s="224" t="s">
        <v>108</v>
      </c>
      <c r="N24" s="230" t="str">
        <f>VLOOKUP(L24,'пр.взвешивания'!B6:G25,2,FALSE)</f>
        <v>КУЛЬБАБЕНКО Татьяна Борисовна</v>
      </c>
      <c r="O24" s="231" t="str">
        <f>VLOOKUP(L24,'пр.взвешивания'!B6:G25,3,FALSE)</f>
        <v>24.11.92 кмс</v>
      </c>
      <c r="P24" s="268" t="str">
        <f>VLOOKUP(L24,'пр.взвешивания'!B6:G25,4,FALSE)</f>
        <v>ПФО Оренбургская Бузулук ПР</v>
      </c>
      <c r="Q24" s="232">
        <f>VLOOKUP(L24,'пр.взвешивания'!B6:G25,5,FALSE)</f>
        <v>0</v>
      </c>
      <c r="R24" s="233" t="str">
        <f>VLOOKUP(L24,'пр.взвешивания'!B6:G25,6,FALSE)</f>
        <v>Плотников </v>
      </c>
      <c r="S24" s="136"/>
    </row>
    <row r="25" spans="1:19" ht="15" customHeight="1">
      <c r="A25" s="129">
        <v>9</v>
      </c>
      <c r="B25" s="127" t="str">
        <f>HYPERLINK('пр.взвешивания'!C22)</f>
        <v>ЕЖОВА Ксения Владимировна</v>
      </c>
      <c r="C25" s="251" t="str">
        <f>HYPERLINK('пр.взвешивания'!D22)</f>
        <v>09.09.86 мс</v>
      </c>
      <c r="D25" s="252" t="str">
        <f>HYPERLINK('пр.взвешивания'!E22)</f>
        <v>С.Петербург ПР</v>
      </c>
      <c r="E25" s="209">
        <v>4</v>
      </c>
      <c r="F25" s="210">
        <v>0</v>
      </c>
      <c r="G25" s="210">
        <v>4</v>
      </c>
      <c r="H25" s="200"/>
      <c r="I25" s="212">
        <v>0</v>
      </c>
      <c r="J25" s="186">
        <f>SUM(E25:I25)</f>
        <v>8</v>
      </c>
      <c r="K25" s="129">
        <v>3</v>
      </c>
      <c r="L25" s="114"/>
      <c r="M25" s="224"/>
      <c r="N25" s="230"/>
      <c r="O25" s="231"/>
      <c r="P25" s="268"/>
      <c r="Q25" s="232"/>
      <c r="R25" s="233"/>
      <c r="S25" s="136"/>
    </row>
    <row r="26" spans="1:19" ht="15" customHeight="1">
      <c r="A26" s="126"/>
      <c r="B26" s="128"/>
      <c r="C26" s="249"/>
      <c r="D26" s="250"/>
      <c r="E26" s="218" t="s">
        <v>101</v>
      </c>
      <c r="F26" s="213"/>
      <c r="G26" s="219" t="s">
        <v>100</v>
      </c>
      <c r="H26" s="201"/>
      <c r="I26" s="184" t="s">
        <v>101</v>
      </c>
      <c r="J26" s="186"/>
      <c r="K26" s="126"/>
      <c r="L26" s="114">
        <v>8</v>
      </c>
      <c r="M26" s="224" t="s">
        <v>108</v>
      </c>
      <c r="N26" s="230" t="str">
        <f>VLOOKUP(L26,'пр.взвешивания'!B6:G25,2,FALSE)</f>
        <v>ШАМРАЙ Ольга Сергеевна</v>
      </c>
      <c r="O26" s="231" t="str">
        <f>VLOOKUP(L26,'пр.взвешивания'!B6:G25,3,FALSE)</f>
        <v>14.04.85 мс</v>
      </c>
      <c r="P26" s="268" t="str">
        <f>VLOOKUP(L26,'пр.взвешивания'!B6:G25,4,FALSE)</f>
        <v>ПФО Оренбургская Бузулук Д</v>
      </c>
      <c r="Q26" s="232">
        <f>VLOOKUP(L26,'пр.взвешивания'!B6:G25,5,FALSE)</f>
        <v>0</v>
      </c>
      <c r="R26" s="233" t="str">
        <f>VLOOKUP(L26,'пр.взвешивания'!B6:G25,6,FALSE)</f>
        <v>Плотников ПД</v>
      </c>
      <c r="S26" s="136"/>
    </row>
    <row r="27" spans="1:19" ht="15" customHeight="1" thickBot="1">
      <c r="A27" s="112">
        <v>10</v>
      </c>
      <c r="B27" s="127" t="str">
        <f>HYPERLINK('пр.взвешивания'!C24)</f>
        <v>КАЗАНЦЕВА Наталья Александровна</v>
      </c>
      <c r="C27" s="251" t="str">
        <f>HYPERLINK('пр.взвешивания'!D24)</f>
        <v>10.04.81 мсмк</v>
      </c>
      <c r="D27" s="252" t="str">
        <f>HYPERLINK('пр.взвешивания'!E24)</f>
        <v>УФО Тюменская Тюмень ВС</v>
      </c>
      <c r="E27" s="215">
        <v>4</v>
      </c>
      <c r="F27" s="208">
        <v>4</v>
      </c>
      <c r="G27" s="210">
        <v>4</v>
      </c>
      <c r="H27" s="216">
        <v>4</v>
      </c>
      <c r="I27" s="202"/>
      <c r="J27" s="186">
        <f>SUM(E27:I27)</f>
        <v>16</v>
      </c>
      <c r="K27" s="119">
        <v>1</v>
      </c>
      <c r="L27" s="114"/>
      <c r="M27" s="225"/>
      <c r="N27" s="234"/>
      <c r="O27" s="235"/>
      <c r="P27" s="269"/>
      <c r="Q27" s="236"/>
      <c r="R27" s="237"/>
      <c r="S27" s="136"/>
    </row>
    <row r="28" spans="1:18" ht="15" customHeight="1" thickBot="1">
      <c r="A28" s="100"/>
      <c r="B28" s="135"/>
      <c r="C28" s="253"/>
      <c r="D28" s="254"/>
      <c r="E28" s="203">
        <v>1.17</v>
      </c>
      <c r="F28" s="222" t="s">
        <v>105</v>
      </c>
      <c r="G28" s="219" t="s">
        <v>100</v>
      </c>
      <c r="H28" s="184" t="s">
        <v>101</v>
      </c>
      <c r="I28" s="204"/>
      <c r="J28" s="187"/>
      <c r="K28" s="113"/>
      <c r="L28" s="13"/>
      <c r="M28" s="13"/>
      <c r="N28" s="13"/>
      <c r="O28" s="13"/>
      <c r="P28" s="13"/>
      <c r="Q28" s="13"/>
      <c r="R28" s="13"/>
    </row>
    <row r="29" spans="1:18" ht="21" customHeight="1" thickBot="1">
      <c r="A29" s="13"/>
      <c r="B29" s="13" t="s">
        <v>21</v>
      </c>
      <c r="C29" s="246"/>
      <c r="D29" s="246"/>
      <c r="E29" s="13"/>
      <c r="F29" s="13" t="s">
        <v>22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 customHeight="1" thickBot="1">
      <c r="A30" s="122">
        <v>4</v>
      </c>
      <c r="B30" s="188" t="str">
        <f>VLOOKUP(A30,'пр.взвешивания'!B6:E25,2,FALSE)</f>
        <v>АСЛАНОВА Эльпида Дмитриевна</v>
      </c>
      <c r="C30" s="255" t="str">
        <f>VLOOKUP(A30,'пр.взвешивания'!B6:F25,3,FALSE)</f>
        <v>19.12.91 мс</v>
      </c>
      <c r="D30" s="256" t="str">
        <f>VLOOKUP(A30,'пр.взвешивания'!B6:G25,4,FALSE)</f>
        <v>ЮФО  Краснодарский Анапа МО</v>
      </c>
      <c r="E30" s="47"/>
      <c r="F30" s="48"/>
      <c r="G30" s="48"/>
      <c r="H30" s="48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99"/>
      <c r="B31" s="189"/>
      <c r="C31" s="257"/>
      <c r="D31" s="258"/>
      <c r="E31" s="49">
        <v>4</v>
      </c>
      <c r="F31" s="48"/>
      <c r="G31" s="48"/>
      <c r="H31" s="48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5.75" customHeight="1" thickBot="1">
      <c r="A32" s="99">
        <v>7</v>
      </c>
      <c r="B32" s="190" t="str">
        <f>VLOOKUP(A32,'пр.взвешивания'!B6:E27,2,FALSE)</f>
        <v>ИСЛАНБЕКОВА Марьям Абдуллаевна</v>
      </c>
      <c r="C32" s="259" t="str">
        <f>VLOOKUP(A32,'пр.взвешивания'!B6:F27,3,FALSE)</f>
        <v>21.07.90 мс</v>
      </c>
      <c r="D32" s="260" t="str">
        <f>VLOOKUP(A32,'пр.взвешивания'!B6:G27,4,FALSE)</f>
        <v>ДВФО Камчатский Петропавловск-камчатский ВС</v>
      </c>
      <c r="E32" s="272" t="s">
        <v>109</v>
      </c>
      <c r="F32" s="50"/>
      <c r="G32" s="51"/>
      <c r="H32" s="48"/>
      <c r="I32" s="13"/>
      <c r="J32" s="13"/>
      <c r="K32" s="13"/>
      <c r="L32" s="13"/>
      <c r="M32" s="13"/>
      <c r="N32" s="13"/>
      <c r="O32" s="62"/>
      <c r="P32" s="62"/>
      <c r="Q32" s="13"/>
      <c r="R32" s="13"/>
    </row>
    <row r="33" spans="1:18" ht="14.25" customHeight="1" thickBot="1">
      <c r="A33" s="100"/>
      <c r="B33" s="191"/>
      <c r="C33" s="261"/>
      <c r="D33" s="262"/>
      <c r="E33" s="48"/>
      <c r="F33" s="52"/>
      <c r="G33" s="52"/>
      <c r="H33" s="49">
        <v>10</v>
      </c>
      <c r="I33" s="13"/>
      <c r="J33" s="13"/>
      <c r="K33" s="53" t="str">
        <f>HYPERLINK('[3]реквизиты'!$A$6)</f>
        <v>Гл. судья, судья МК</v>
      </c>
      <c r="L33" s="54"/>
      <c r="M33" s="54"/>
      <c r="N33" s="55"/>
      <c r="O33" s="63"/>
      <c r="P33" s="63"/>
      <c r="Q33" s="56" t="str">
        <f>HYPERLINK('[3]реквизиты'!$G$6)</f>
        <v>Е.А. Борков</v>
      </c>
      <c r="R33" s="55"/>
    </row>
    <row r="34" spans="1:18" ht="12.75" customHeight="1" thickBot="1">
      <c r="A34" s="112">
        <v>10</v>
      </c>
      <c r="B34" s="188" t="str">
        <f>VLOOKUP(A34,'пр.взвешивания'!B6:E29,2,FALSE)</f>
        <v>КАЗАНЦЕВА Наталья Александровна</v>
      </c>
      <c r="C34" s="255" t="str">
        <f>VLOOKUP(A34,'пр.взвешивания'!B6:F29,3,FALSE)</f>
        <v>10.04.81 мсмк</v>
      </c>
      <c r="D34" s="256" t="str">
        <f>VLOOKUP(A34,'пр.взвешивания'!B6:G29,4,FALSE)</f>
        <v>УФО Тюменская Тюмень ВС</v>
      </c>
      <c r="E34" s="48"/>
      <c r="F34" s="52"/>
      <c r="G34" s="52"/>
      <c r="H34" s="272" t="s">
        <v>110</v>
      </c>
      <c r="I34" s="13"/>
      <c r="J34" s="13"/>
      <c r="K34" s="54"/>
      <c r="L34" s="54"/>
      <c r="M34" s="54"/>
      <c r="N34" s="55"/>
      <c r="O34" s="63"/>
      <c r="P34" s="63"/>
      <c r="Q34" s="57" t="str">
        <f>HYPERLINK('[3]реквизиты'!$G$7)</f>
        <v>/г. Москва/</v>
      </c>
      <c r="R34" s="55"/>
    </row>
    <row r="35" spans="1:18" ht="12" customHeight="1">
      <c r="A35" s="99"/>
      <c r="B35" s="191"/>
      <c r="C35" s="261"/>
      <c r="D35" s="262"/>
      <c r="E35" s="49">
        <v>10</v>
      </c>
      <c r="F35" s="58"/>
      <c r="G35" s="59"/>
      <c r="H35" s="48"/>
      <c r="I35" s="13"/>
      <c r="J35" s="13"/>
      <c r="K35" s="60"/>
      <c r="L35" s="60"/>
      <c r="M35" s="60"/>
      <c r="N35" s="55"/>
      <c r="O35" s="61"/>
      <c r="P35" s="61"/>
      <c r="Q35" s="55"/>
      <c r="R35" s="55"/>
    </row>
    <row r="36" spans="1:18" ht="15.75" customHeight="1" thickBot="1">
      <c r="A36" s="99">
        <v>5</v>
      </c>
      <c r="B36" s="192" t="str">
        <f>VLOOKUP(A36,'пр.взвешивания'!B6:E25,2,FALSE)</f>
        <v>СУББОТИНА Анна Алексеевна</v>
      </c>
      <c r="C36" s="263" t="str">
        <f>VLOOKUP(A36,'пр.взвешивания'!B6:F25,3,FALSE)</f>
        <v>20.09.82 мсмк</v>
      </c>
      <c r="D36" s="264" t="str">
        <f>VLOOKUP(A36,'пр.взвешивания'!B6:G25,4,FALSE)</f>
        <v>С.Петербург МО</v>
      </c>
      <c r="E36" s="272" t="s">
        <v>109</v>
      </c>
      <c r="F36" s="48"/>
      <c r="G36" s="48"/>
      <c r="H36" s="48"/>
      <c r="I36" s="13"/>
      <c r="J36" s="13"/>
      <c r="K36" s="53" t="str">
        <f>HYPERLINK('[4]реквизиты'!$A$22)</f>
        <v>Гл. секретарь, судья МК</v>
      </c>
      <c r="L36" s="54"/>
      <c r="M36" s="54"/>
      <c r="N36" s="55"/>
      <c r="O36" s="63"/>
      <c r="P36" s="63"/>
      <c r="Q36" s="56" t="str">
        <f>HYPERLINK('[3]реквизиты'!$G$8)</f>
        <v>Р.М. Закиров</v>
      </c>
      <c r="R36" s="55"/>
    </row>
    <row r="37" spans="1:18" ht="13.5" thickBot="1">
      <c r="A37" s="100"/>
      <c r="B37" s="193"/>
      <c r="C37" s="265"/>
      <c r="D37" s="266"/>
      <c r="E37" s="48"/>
      <c r="F37" s="48"/>
      <c r="G37" s="48"/>
      <c r="H37" s="48"/>
      <c r="I37" s="13"/>
      <c r="J37" s="13"/>
      <c r="K37" s="60"/>
      <c r="L37" s="60"/>
      <c r="M37" s="60"/>
      <c r="N37" s="55"/>
      <c r="O37" s="61"/>
      <c r="P37" s="61"/>
      <c r="Q37" s="57" t="str">
        <f>HYPERLINK('[3]реквизиты'!$G$9)</f>
        <v>/г. Пермь/</v>
      </c>
      <c r="R37" s="55"/>
    </row>
    <row r="38" spans="1:1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1" ht="12.75" customHeight="1"/>
    <row r="42" ht="12.75" customHeight="1"/>
    <row r="43" ht="12.75" customHeight="1"/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</sheetData>
  <sheetProtection/>
  <mergeCells count="176">
    <mergeCell ref="L26:L27"/>
    <mergeCell ref="L18:L19"/>
    <mergeCell ref="L20:L21"/>
    <mergeCell ref="L22:L23"/>
    <mergeCell ref="L24:L25"/>
    <mergeCell ref="L8:L9"/>
    <mergeCell ref="L10:L11"/>
    <mergeCell ref="L12:L13"/>
    <mergeCell ref="L14:L15"/>
    <mergeCell ref="A1:R1"/>
    <mergeCell ref="G5:I5"/>
    <mergeCell ref="Q5:R5"/>
    <mergeCell ref="C3:O3"/>
    <mergeCell ref="A4:R4"/>
    <mergeCell ref="A2:I2"/>
    <mergeCell ref="N2:R2"/>
    <mergeCell ref="S24:S25"/>
    <mergeCell ref="S26:S27"/>
    <mergeCell ref="S16:S17"/>
    <mergeCell ref="S18:S19"/>
    <mergeCell ref="S20:S21"/>
    <mergeCell ref="S22:S23"/>
    <mergeCell ref="S8:S9"/>
    <mergeCell ref="S10:S11"/>
    <mergeCell ref="S12:S13"/>
    <mergeCell ref="S14:S15"/>
    <mergeCell ref="J27:J28"/>
    <mergeCell ref="K27:K28"/>
    <mergeCell ref="K19:K20"/>
    <mergeCell ref="K21:K22"/>
    <mergeCell ref="K23:K24"/>
    <mergeCell ref="K25:K26"/>
    <mergeCell ref="J25:J26"/>
    <mergeCell ref="A21:A22"/>
    <mergeCell ref="C25:C26"/>
    <mergeCell ref="A25:A26"/>
    <mergeCell ref="B25:B26"/>
    <mergeCell ref="A27:A28"/>
    <mergeCell ref="B27:B28"/>
    <mergeCell ref="C27:C28"/>
    <mergeCell ref="D27:D28"/>
    <mergeCell ref="D23:D24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C16:C17"/>
    <mergeCell ref="C14:C15"/>
    <mergeCell ref="D14:D15"/>
    <mergeCell ref="D16:D17"/>
    <mergeCell ref="C12:C13"/>
    <mergeCell ref="D12:D13"/>
    <mergeCell ref="A12:A13"/>
    <mergeCell ref="B12:B13"/>
    <mergeCell ref="J19:J20"/>
    <mergeCell ref="J23:J24"/>
    <mergeCell ref="J21:J22"/>
    <mergeCell ref="A23:A24"/>
    <mergeCell ref="B23:B24"/>
    <mergeCell ref="D21:D22"/>
    <mergeCell ref="C23:C24"/>
    <mergeCell ref="B19:B20"/>
    <mergeCell ref="D25:D26"/>
    <mergeCell ref="A14:A15"/>
    <mergeCell ref="B14:B15"/>
    <mergeCell ref="A19:A20"/>
    <mergeCell ref="A16:A17"/>
    <mergeCell ref="C19:C20"/>
    <mergeCell ref="D19:D20"/>
    <mergeCell ref="B21:B22"/>
    <mergeCell ref="C21:C22"/>
    <mergeCell ref="B16:B17"/>
    <mergeCell ref="A6:A7"/>
    <mergeCell ref="B6:B7"/>
    <mergeCell ref="C6:C7"/>
    <mergeCell ref="A10:A11"/>
    <mergeCell ref="B10:B11"/>
    <mergeCell ref="C10:C11"/>
    <mergeCell ref="A8:A9"/>
    <mergeCell ref="B8:B9"/>
    <mergeCell ref="C8:C9"/>
    <mergeCell ref="K6:K7"/>
    <mergeCell ref="J8:J9"/>
    <mergeCell ref="K8:K9"/>
    <mergeCell ref="J6:J7"/>
    <mergeCell ref="D10:D11"/>
    <mergeCell ref="K14:K15"/>
    <mergeCell ref="E6:I6"/>
    <mergeCell ref="D6:D7"/>
    <mergeCell ref="D8:D9"/>
    <mergeCell ref="N8:N9"/>
    <mergeCell ref="J16:J17"/>
    <mergeCell ref="M10:M11"/>
    <mergeCell ref="J12:J13"/>
    <mergeCell ref="K12:K13"/>
    <mergeCell ref="K16:K17"/>
    <mergeCell ref="J14:J15"/>
    <mergeCell ref="L16:L17"/>
    <mergeCell ref="M16:M17"/>
    <mergeCell ref="P6:P7"/>
    <mergeCell ref="Q6:Q7"/>
    <mergeCell ref="N10:N11"/>
    <mergeCell ref="M12:M13"/>
    <mergeCell ref="N12:N13"/>
    <mergeCell ref="J10:J11"/>
    <mergeCell ref="K10:K11"/>
    <mergeCell ref="M6:M7"/>
    <mergeCell ref="N6:N7"/>
    <mergeCell ref="M8:M9"/>
    <mergeCell ref="O10:O11"/>
    <mergeCell ref="P10:P11"/>
    <mergeCell ref="Q10:Q11"/>
    <mergeCell ref="R10:R11"/>
    <mergeCell ref="R6:R7"/>
    <mergeCell ref="O8:O9"/>
    <mergeCell ref="P8:P9"/>
    <mergeCell ref="Q8:Q9"/>
    <mergeCell ref="R8:R9"/>
    <mergeCell ref="O6:O7"/>
    <mergeCell ref="O12:O13"/>
    <mergeCell ref="P12:P13"/>
    <mergeCell ref="Q14:Q15"/>
    <mergeCell ref="R14:R15"/>
    <mergeCell ref="Q12:Q13"/>
    <mergeCell ref="R12:R13"/>
    <mergeCell ref="Q16:Q17"/>
    <mergeCell ref="R16:R17"/>
    <mergeCell ref="M14:M15"/>
    <mergeCell ref="N14:N15"/>
    <mergeCell ref="O14:O15"/>
    <mergeCell ref="P14:P15"/>
    <mergeCell ref="M18:M19"/>
    <mergeCell ref="N18:N19"/>
    <mergeCell ref="O18:O19"/>
    <mergeCell ref="N16:N17"/>
    <mergeCell ref="O16:O17"/>
    <mergeCell ref="P16:P17"/>
    <mergeCell ref="Q18:Q19"/>
    <mergeCell ref="P18:P19"/>
    <mergeCell ref="Q22:Q23"/>
    <mergeCell ref="R18:R19"/>
    <mergeCell ref="M20:M21"/>
    <mergeCell ref="N20:N21"/>
    <mergeCell ref="O20:O21"/>
    <mergeCell ref="P20:P21"/>
    <mergeCell ref="Q20:Q21"/>
    <mergeCell ref="R20:R21"/>
    <mergeCell ref="Q26:Q27"/>
    <mergeCell ref="R26:R27"/>
    <mergeCell ref="N24:N25"/>
    <mergeCell ref="O24:O25"/>
    <mergeCell ref="N22:N23"/>
    <mergeCell ref="O22:O23"/>
    <mergeCell ref="P22:P23"/>
    <mergeCell ref="P24:P25"/>
    <mergeCell ref="Q24:Q25"/>
    <mergeCell ref="R24:R25"/>
    <mergeCell ref="M22:M23"/>
    <mergeCell ref="M26:M27"/>
    <mergeCell ref="N26:N27"/>
    <mergeCell ref="O26:O27"/>
    <mergeCell ref="P26:P27"/>
    <mergeCell ref="R22:R23"/>
    <mergeCell ref="M24:M2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41" t="str">
        <f>HYPERLINK('пр.взвешивания'!E3)</f>
        <v>в.к.     80     кг.</v>
      </c>
    </row>
    <row r="2" ht="12.75">
      <c r="C2" s="6" t="s">
        <v>25</v>
      </c>
    </row>
    <row r="3" ht="12.75">
      <c r="C3" s="7" t="s">
        <v>26</v>
      </c>
    </row>
    <row r="4" spans="1:9" ht="12.75">
      <c r="A4" s="148" t="s">
        <v>27</v>
      </c>
      <c r="B4" s="148" t="s">
        <v>0</v>
      </c>
      <c r="C4" s="150" t="s">
        <v>1</v>
      </c>
      <c r="D4" s="148" t="s">
        <v>2</v>
      </c>
      <c r="E4" s="148" t="s">
        <v>3</v>
      </c>
      <c r="F4" s="148" t="s">
        <v>9</v>
      </c>
      <c r="G4" s="148" t="s">
        <v>10</v>
      </c>
      <c r="H4" s="148" t="s">
        <v>11</v>
      </c>
      <c r="I4" s="148" t="s">
        <v>12</v>
      </c>
    </row>
    <row r="5" spans="1:9" ht="12.75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.75">
      <c r="A6" s="151"/>
      <c r="B6" s="152">
        <v>4</v>
      </c>
      <c r="C6" s="153" t="str">
        <f>VLOOKUP(B6,'пр.взвешивания'!B6:C23,2,FALSE)</f>
        <v>АСЛАНОВА Эльпида Дмитриевна</v>
      </c>
      <c r="D6" s="154" t="str">
        <f>VLOOKUP(C6,'пр.взвешивания'!C6:D23,2,FALSE)</f>
        <v>19.12.91 мс</v>
      </c>
      <c r="E6" s="154" t="str">
        <f>VLOOKUP(D6,'пр.взвешивания'!D6:E23,2,FALSE)</f>
        <v>ЮФО  Краснодарский Анапа МО</v>
      </c>
      <c r="F6" s="155"/>
      <c r="G6" s="156"/>
      <c r="H6" s="157"/>
      <c r="I6" s="148"/>
    </row>
    <row r="7" spans="1:9" ht="12.75">
      <c r="A7" s="151"/>
      <c r="B7" s="148"/>
      <c r="C7" s="153"/>
      <c r="D7" s="154"/>
      <c r="E7" s="154"/>
      <c r="F7" s="155"/>
      <c r="G7" s="155"/>
      <c r="H7" s="157"/>
      <c r="I7" s="148"/>
    </row>
    <row r="8" spans="1:9" ht="12.75">
      <c r="A8" s="158"/>
      <c r="B8" s="152">
        <v>7</v>
      </c>
      <c r="C8" s="153" t="str">
        <f>VLOOKUP(B8,'пр.взвешивания'!B8:C25,2,FALSE)</f>
        <v>ИСЛАНБЕКОВА Марьям Абдуллаевна</v>
      </c>
      <c r="D8" s="154" t="str">
        <f>VLOOKUP(C8,'пр.взвешивания'!C8:D25,2,FALSE)</f>
        <v>21.07.90 мс</v>
      </c>
      <c r="E8" s="154" t="str">
        <f>VLOOKUP(D8,'пр.взвешивания'!D8:E25,2,FALSE)</f>
        <v>ДВФО Камчатский Петропавловск-камчатский ВС</v>
      </c>
      <c r="F8" s="155"/>
      <c r="G8" s="155"/>
      <c r="H8" s="148"/>
      <c r="I8" s="148"/>
    </row>
    <row r="9" spans="1:9" ht="12.75">
      <c r="A9" s="158"/>
      <c r="B9" s="148"/>
      <c r="C9" s="153"/>
      <c r="D9" s="154"/>
      <c r="E9" s="154"/>
      <c r="F9" s="155"/>
      <c r="G9" s="155"/>
      <c r="H9" s="148"/>
      <c r="I9" s="148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41" t="str">
        <f>HYPERLINK('пр.взвешивания'!E3)</f>
        <v>в.к.     80     кг.</v>
      </c>
      <c r="G14" s="3"/>
      <c r="H14" s="3"/>
      <c r="I14" s="3"/>
    </row>
    <row r="15" ht="12.75">
      <c r="C15" s="7" t="s">
        <v>31</v>
      </c>
    </row>
    <row r="16" spans="1:9" ht="12.75">
      <c r="A16" s="148" t="s">
        <v>27</v>
      </c>
      <c r="B16" s="148" t="s">
        <v>0</v>
      </c>
      <c r="C16" s="150" t="s">
        <v>1</v>
      </c>
      <c r="D16" s="148" t="s">
        <v>2</v>
      </c>
      <c r="E16" s="148" t="s">
        <v>3</v>
      </c>
      <c r="F16" s="148" t="s">
        <v>9</v>
      </c>
      <c r="G16" s="148" t="s">
        <v>10</v>
      </c>
      <c r="H16" s="148" t="s">
        <v>11</v>
      </c>
      <c r="I16" s="148" t="s">
        <v>12</v>
      </c>
    </row>
    <row r="17" spans="1:9" ht="12.75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2.75">
      <c r="A18" s="151"/>
      <c r="B18" s="152">
        <v>10</v>
      </c>
      <c r="C18" s="153" t="str">
        <f>'пр.взвешивания'!C24</f>
        <v>КАЗАНЦЕВА Наталья Александровна</v>
      </c>
      <c r="D18" s="153" t="str">
        <f>'пр.взвешивания'!D24</f>
        <v>10.04.81 мсмк</v>
      </c>
      <c r="E18" s="153" t="str">
        <f>'пр.взвешивания'!E24</f>
        <v>УФО Тюменская Тюмень ВС</v>
      </c>
      <c r="F18" s="155"/>
      <c r="G18" s="156"/>
      <c r="H18" s="157"/>
      <c r="I18" s="148"/>
    </row>
    <row r="19" spans="1:9" ht="12.75">
      <c r="A19" s="151"/>
      <c r="B19" s="148"/>
      <c r="C19" s="153"/>
      <c r="D19" s="153"/>
      <c r="E19" s="153"/>
      <c r="F19" s="155"/>
      <c r="G19" s="155"/>
      <c r="H19" s="157"/>
      <c r="I19" s="148"/>
    </row>
    <row r="20" spans="1:9" ht="12.75">
      <c r="A20" s="158"/>
      <c r="B20" s="152">
        <v>5</v>
      </c>
      <c r="C20" s="153" t="str">
        <f>VLOOKUP(B20,'пр.взвешивания'!B8:C25,2,FALSE)</f>
        <v>СУББОТИНА Анна Алексеевна</v>
      </c>
      <c r="D20" s="154" t="str">
        <f>VLOOKUP(C20,'пр.взвешивания'!C8:D25,2,FALSE)</f>
        <v>20.09.82 мсмк</v>
      </c>
      <c r="E20" s="154" t="str">
        <f>VLOOKUP(D20,'пр.взвешивания'!D8:E25,2,FALSE)</f>
        <v>С.Петербург МО</v>
      </c>
      <c r="F20" s="155"/>
      <c r="G20" s="155"/>
      <c r="H20" s="148"/>
      <c r="I20" s="148"/>
    </row>
    <row r="21" spans="1:9" ht="12.75">
      <c r="A21" s="158"/>
      <c r="B21" s="148"/>
      <c r="C21" s="153"/>
      <c r="D21" s="154"/>
      <c r="E21" s="154"/>
      <c r="F21" s="155"/>
      <c r="G21" s="155"/>
      <c r="H21" s="148"/>
      <c r="I21" s="148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/>
    <row r="28" spans="3:6" ht="57.75" customHeight="1">
      <c r="C28" s="10" t="s">
        <v>22</v>
      </c>
      <c r="E28" s="14"/>
      <c r="F28" s="41" t="str">
        <f>HYPERLINK('пр.взвешивания'!E3)</f>
        <v>в.к.     80     кг.</v>
      </c>
    </row>
    <row r="29" spans="1:9" ht="12.75">
      <c r="A29" s="148" t="s">
        <v>27</v>
      </c>
      <c r="B29" s="148" t="s">
        <v>0</v>
      </c>
      <c r="C29" s="150" t="s">
        <v>1</v>
      </c>
      <c r="D29" s="148" t="s">
        <v>2</v>
      </c>
      <c r="E29" s="148" t="s">
        <v>3</v>
      </c>
      <c r="F29" s="148" t="s">
        <v>9</v>
      </c>
      <c r="G29" s="148" t="s">
        <v>10</v>
      </c>
      <c r="H29" s="148" t="s">
        <v>11</v>
      </c>
      <c r="I29" s="148" t="s">
        <v>12</v>
      </c>
    </row>
    <row r="30" spans="1:9" ht="12.75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9" ht="12.75">
      <c r="A31" s="151"/>
      <c r="B31" s="148">
        <v>4</v>
      </c>
      <c r="C31" s="159" t="str">
        <f>VLOOKUP(B31,'пр.взвешивания'!B6:C23,2,FALSE)</f>
        <v>АСЛАНОВА Эльпида Дмитриевна</v>
      </c>
      <c r="D31" s="159" t="str">
        <f>VLOOKUP(C31,'пр.взвешивания'!C6:D23,2,FALSE)</f>
        <v>19.12.91 мс</v>
      </c>
      <c r="E31" s="159" t="str">
        <f>VLOOKUP(D31,'пр.взвешивания'!D6:E23,2,FALSE)</f>
        <v>ЮФО  Краснодарский Анапа МО</v>
      </c>
      <c r="F31" s="155"/>
      <c r="G31" s="156"/>
      <c r="H31" s="157"/>
      <c r="I31" s="148"/>
    </row>
    <row r="32" spans="1:9" ht="12.75">
      <c r="A32" s="151"/>
      <c r="B32" s="148"/>
      <c r="C32" s="159"/>
      <c r="D32" s="159"/>
      <c r="E32" s="159"/>
      <c r="F32" s="155"/>
      <c r="G32" s="155"/>
      <c r="H32" s="157"/>
      <c r="I32" s="148"/>
    </row>
    <row r="33" spans="1:9" ht="12.75">
      <c r="A33" s="158"/>
      <c r="B33" s="148">
        <v>10</v>
      </c>
      <c r="C33" s="159" t="str">
        <f>VLOOKUP(B33,'пр.взвешивания'!B8:C25,2,FALSE)</f>
        <v>КАЗАНЦЕВА Наталья Александровна</v>
      </c>
      <c r="D33" s="159" t="str">
        <f>VLOOKUP(C33,'пр.взвешивания'!C8:D25,2,FALSE)</f>
        <v>10.04.81 мсмк</v>
      </c>
      <c r="E33" s="159" t="str">
        <f>VLOOKUP(D33,'пр.взвешивания'!D8:E25,2,FALSE)</f>
        <v>УФО Тюменская Тюмень ВС</v>
      </c>
      <c r="F33" s="155"/>
      <c r="G33" s="155"/>
      <c r="H33" s="148"/>
      <c r="I33" s="148"/>
    </row>
    <row r="34" spans="1:9" ht="12.75">
      <c r="A34" s="158"/>
      <c r="B34" s="148"/>
      <c r="C34" s="159"/>
      <c r="D34" s="159"/>
      <c r="E34" s="159"/>
      <c r="F34" s="155"/>
      <c r="G34" s="155"/>
      <c r="H34" s="148"/>
      <c r="I34" s="148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zoomScalePageLayoutView="0" workbookViewId="0" topLeftCell="C1">
      <selection activeCell="I63" sqref="I1:P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60" t="s">
        <v>30</v>
      </c>
      <c r="B1" s="160"/>
      <c r="C1" s="160"/>
      <c r="D1" s="160"/>
      <c r="E1" s="160"/>
      <c r="F1" s="160"/>
      <c r="G1" s="160"/>
      <c r="H1" s="160"/>
      <c r="I1" s="160" t="s">
        <v>30</v>
      </c>
      <c r="J1" s="160"/>
      <c r="K1" s="160"/>
      <c r="L1" s="160"/>
      <c r="M1" s="160"/>
      <c r="N1" s="160"/>
      <c r="O1" s="160"/>
      <c r="P1" s="160"/>
    </row>
    <row r="2" spans="1:16" ht="17.25" customHeight="1">
      <c r="A2" s="12" t="s">
        <v>7</v>
      </c>
      <c r="B2" s="5" t="s">
        <v>13</v>
      </c>
      <c r="C2" s="5"/>
      <c r="D2" s="5"/>
      <c r="E2" s="42" t="str">
        <f>HYPERLINK('пр.взвешивания'!E3)</f>
        <v>в.к.     80     кг.</v>
      </c>
      <c r="F2" s="5"/>
      <c r="G2" s="5"/>
      <c r="H2" s="5"/>
      <c r="I2" s="12" t="s">
        <v>8</v>
      </c>
      <c r="J2" s="5" t="s">
        <v>13</v>
      </c>
      <c r="K2" s="5"/>
      <c r="L2" s="5"/>
      <c r="M2" s="42" t="str">
        <f>HYPERLINK('пр.взвешивания'!E3)</f>
        <v>в.к.     80     кг.</v>
      </c>
      <c r="N2" s="5"/>
      <c r="O2" s="5"/>
      <c r="P2" s="5"/>
    </row>
    <row r="3" spans="1:16" ht="12" customHeight="1">
      <c r="A3" s="148" t="s">
        <v>0</v>
      </c>
      <c r="B3" s="148" t="s">
        <v>1</v>
      </c>
      <c r="C3" s="148" t="s">
        <v>2</v>
      </c>
      <c r="D3" s="148" t="s">
        <v>3</v>
      </c>
      <c r="E3" s="148" t="s">
        <v>9</v>
      </c>
      <c r="F3" s="148" t="s">
        <v>10</v>
      </c>
      <c r="G3" s="148" t="s">
        <v>11</v>
      </c>
      <c r="H3" s="148" t="s">
        <v>12</v>
      </c>
      <c r="I3" s="148" t="s">
        <v>0</v>
      </c>
      <c r="J3" s="148" t="s">
        <v>1</v>
      </c>
      <c r="K3" s="148" t="s">
        <v>2</v>
      </c>
      <c r="L3" s="148" t="s">
        <v>3</v>
      </c>
      <c r="M3" s="148" t="s">
        <v>9</v>
      </c>
      <c r="N3" s="148" t="s">
        <v>10</v>
      </c>
      <c r="O3" s="148" t="s">
        <v>11</v>
      </c>
      <c r="P3" s="148" t="s">
        <v>12</v>
      </c>
    </row>
    <row r="4" spans="1:16" ht="12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2" customHeight="1">
      <c r="A5" s="161">
        <v>1</v>
      </c>
      <c r="B5" s="161" t="str">
        <f>VLOOKUP(A5,'пр.взвешивания'!B6:C23,2,FALSE)</f>
        <v>СВЕКРОВКИНА Екатерина Алексеевна</v>
      </c>
      <c r="C5" s="161" t="str">
        <f>VLOOKUP(B5,'пр.взвешивания'!C6:D23,2,FALSE)</f>
        <v>16.09.93 кмс</v>
      </c>
      <c r="D5" s="161" t="str">
        <f>VLOOKUP(C5,'пр.взвешивания'!D6:E23,2,FALSE)</f>
        <v>ЦФО Владимирская Александров Д</v>
      </c>
      <c r="E5" s="155"/>
      <c r="F5" s="156"/>
      <c r="G5" s="157"/>
      <c r="H5" s="148"/>
      <c r="I5" s="161">
        <v>6</v>
      </c>
      <c r="J5" s="161" t="str">
        <f>VLOOKUP(I5,'пр.взвешивания'!B6:E25,2,FALSE)</f>
        <v>ГОЛУБЕВА Светлана Юрьевна</v>
      </c>
      <c r="K5" s="161" t="str">
        <f>VLOOKUP(J5,'пр.взвешивания'!C6:F25,2,FALSE)</f>
        <v>17.06.89 кмс</v>
      </c>
      <c r="L5" s="161" t="str">
        <f>VLOOKUP(K5,'пр.взвешивания'!D6:G25,2,FALSE)</f>
        <v>МОСКВА С-70 Д</v>
      </c>
      <c r="M5" s="155"/>
      <c r="N5" s="156"/>
      <c r="O5" s="157"/>
      <c r="P5" s="148"/>
    </row>
    <row r="6" spans="1:16" ht="12" customHeight="1">
      <c r="A6" s="161"/>
      <c r="B6" s="161"/>
      <c r="C6" s="161"/>
      <c r="D6" s="161"/>
      <c r="E6" s="155"/>
      <c r="F6" s="155"/>
      <c r="G6" s="157"/>
      <c r="H6" s="148"/>
      <c r="I6" s="161"/>
      <c r="J6" s="161"/>
      <c r="K6" s="161"/>
      <c r="L6" s="161"/>
      <c r="M6" s="155"/>
      <c r="N6" s="155"/>
      <c r="O6" s="157"/>
      <c r="P6" s="148"/>
    </row>
    <row r="7" spans="1:16" ht="12" customHeight="1">
      <c r="A7" s="149">
        <v>2</v>
      </c>
      <c r="B7" s="161" t="str">
        <f>VLOOKUP(A7,'пр.взвешивания'!B8:C25,2,FALSE)</f>
        <v>КУЛЬБАБЕНКО Татьяна Борисовна</v>
      </c>
      <c r="C7" s="161" t="str">
        <f>VLOOKUP(B7,'пр.взвешивания'!C8:D25,2,FALSE)</f>
        <v>24.11.92 кмс</v>
      </c>
      <c r="D7" s="161" t="str">
        <f>VLOOKUP(C7,'пр.взвешивания'!D8:E25,2,FALSE)</f>
        <v>ПФО Оренбургская Бузулук ПР</v>
      </c>
      <c r="E7" s="162"/>
      <c r="F7" s="162"/>
      <c r="G7" s="149"/>
      <c r="H7" s="149"/>
      <c r="I7" s="149">
        <v>7</v>
      </c>
      <c r="J7" s="161" t="str">
        <f>VLOOKUP(I7,'пр.взвешивания'!B6:E25,2,FALSE)</f>
        <v>ИСЛАНБЕКОВА Марьям Абдуллаевна</v>
      </c>
      <c r="K7" s="161" t="str">
        <f>VLOOKUP(J7,'пр.взвешивания'!C6:F25,2,FALSE)</f>
        <v>21.07.90 мс</v>
      </c>
      <c r="L7" s="161" t="str">
        <f>VLOOKUP(K7,'пр.взвешивания'!D6:G25,2,FALSE)</f>
        <v>ДВФО Камчатский Петропавловск-камчатский ВС</v>
      </c>
      <c r="M7" s="162"/>
      <c r="N7" s="162"/>
      <c r="O7" s="149"/>
      <c r="P7" s="149"/>
    </row>
    <row r="8" spans="1:16" ht="12" customHeight="1" thickBot="1">
      <c r="A8" s="164"/>
      <c r="B8" s="165"/>
      <c r="C8" s="165"/>
      <c r="D8" s="165"/>
      <c r="E8" s="163"/>
      <c r="F8" s="163"/>
      <c r="G8" s="164"/>
      <c r="H8" s="164"/>
      <c r="I8" s="164"/>
      <c r="J8" s="165"/>
      <c r="K8" s="165"/>
      <c r="L8" s="165"/>
      <c r="M8" s="163"/>
      <c r="N8" s="163"/>
      <c r="O8" s="164"/>
      <c r="P8" s="164"/>
    </row>
    <row r="9" spans="1:16" ht="12" customHeight="1">
      <c r="A9" s="148">
        <v>5</v>
      </c>
      <c r="B9" s="166" t="str">
        <f>VLOOKUP(A9,'пр.взвешивания'!B10:C27,2,FALSE)</f>
        <v>СУББОТИНА Анна Алексеевна</v>
      </c>
      <c r="C9" s="166" t="str">
        <f>VLOOKUP(B9,'пр.взвешивания'!C10:D27,2,FALSE)</f>
        <v>20.09.82 мсмк</v>
      </c>
      <c r="D9" s="166" t="str">
        <f>VLOOKUP(C9,'пр.взвешивания'!D10:E27,2,FALSE)</f>
        <v>С.Петербург МО</v>
      </c>
      <c r="E9" s="155"/>
      <c r="F9" s="156"/>
      <c r="G9" s="157"/>
      <c r="H9" s="148"/>
      <c r="I9" s="148">
        <v>10</v>
      </c>
      <c r="J9" s="166" t="str">
        <f>VLOOKUP(I9,'пр.взвешивания'!B6:E25,2,FALSE)</f>
        <v>КАЗАНЦЕВА Наталья Александровна</v>
      </c>
      <c r="K9" s="166" t="str">
        <f>VLOOKUP(J9,'пр.взвешивания'!C6:F25,2,FALSE)</f>
        <v>10.04.81 мсмк</v>
      </c>
      <c r="L9" s="166" t="str">
        <f>VLOOKUP(K9,'пр.взвешивания'!D6:G25,2,FALSE)</f>
        <v>УФО Тюменская Тюмень ВС</v>
      </c>
      <c r="M9" s="155"/>
      <c r="N9" s="156"/>
      <c r="O9" s="157"/>
      <c r="P9" s="148"/>
    </row>
    <row r="10" spans="1:16" ht="12" customHeight="1">
      <c r="A10" s="148"/>
      <c r="B10" s="161"/>
      <c r="C10" s="161"/>
      <c r="D10" s="161"/>
      <c r="E10" s="155"/>
      <c r="F10" s="155"/>
      <c r="G10" s="157"/>
      <c r="H10" s="148"/>
      <c r="I10" s="148"/>
      <c r="J10" s="161"/>
      <c r="K10" s="161"/>
      <c r="L10" s="161"/>
      <c r="M10" s="155"/>
      <c r="N10" s="155"/>
      <c r="O10" s="157"/>
      <c r="P10" s="148"/>
    </row>
    <row r="11" spans="1:16" ht="12" customHeight="1">
      <c r="A11" s="149">
        <v>4</v>
      </c>
      <c r="B11" s="161" t="str">
        <f>VLOOKUP(A11,'пр.взвешивания'!B12:C29,2,FALSE)</f>
        <v>АСЛАНОВА Эльпида Дмитриевна</v>
      </c>
      <c r="C11" s="161" t="str">
        <f>VLOOKUP(B11,'пр.взвешивания'!C12:D29,2,FALSE)</f>
        <v>19.12.91 мс</v>
      </c>
      <c r="D11" s="161" t="str">
        <f>VLOOKUP(C11,'пр.взвешивания'!D12:E29,2,FALSE)</f>
        <v>ЮФО  Краснодарский Анапа МО</v>
      </c>
      <c r="E11" s="162"/>
      <c r="F11" s="162"/>
      <c r="G11" s="149"/>
      <c r="H11" s="149"/>
      <c r="I11" s="149">
        <v>9</v>
      </c>
      <c r="J11" s="161" t="str">
        <f>VLOOKUP(I11,'пр.взвешивания'!B6:E25,2,FALSE)</f>
        <v>ЕЖОВА Ксения Владимировна</v>
      </c>
      <c r="K11" s="161" t="str">
        <f>VLOOKUP(J11,'пр.взвешивания'!C6:F25,2,FALSE)</f>
        <v>09.09.86 мс</v>
      </c>
      <c r="L11" s="161" t="str">
        <f>VLOOKUP(K11,'пр.взвешивания'!D6:G25,2,FALSE)</f>
        <v>С.Петербург ПР</v>
      </c>
      <c r="M11" s="162"/>
      <c r="N11" s="162"/>
      <c r="O11" s="149"/>
      <c r="P11" s="149"/>
    </row>
    <row r="12" spans="1:16" ht="12" customHeight="1" thickBot="1">
      <c r="A12" s="164"/>
      <c r="B12" s="165"/>
      <c r="C12" s="165"/>
      <c r="D12" s="165"/>
      <c r="E12" s="163"/>
      <c r="F12" s="163"/>
      <c r="G12" s="164"/>
      <c r="H12" s="164"/>
      <c r="I12" s="164"/>
      <c r="J12" s="165"/>
      <c r="K12" s="165"/>
      <c r="L12" s="165"/>
      <c r="M12" s="163"/>
      <c r="N12" s="163"/>
      <c r="O12" s="164"/>
      <c r="P12" s="164"/>
    </row>
    <row r="13" spans="1:16" ht="12" customHeight="1">
      <c r="A13" s="172">
        <v>3</v>
      </c>
      <c r="B13" s="167" t="str">
        <f>VLOOKUP(A13,'пр.взвешивания'!B6:C23,2,FALSE)</f>
        <v>ЧИБИСОВА Ксения Эдуардовна</v>
      </c>
      <c r="C13" s="167" t="str">
        <f>VLOOKUP(B13,'пр.взвешивания'!C6:D23,2,FALSE)</f>
        <v>13.07.88 МС</v>
      </c>
      <c r="D13" s="167" t="str">
        <f>VLOOKUP(C13,'пр.взвешивания'!D6:E23,2,FALSE)</f>
        <v>ПФО Пермский Пермь Д</v>
      </c>
      <c r="E13" s="172" t="s">
        <v>29</v>
      </c>
      <c r="F13" s="173"/>
      <c r="G13" s="172"/>
      <c r="H13" s="172"/>
      <c r="I13" s="149">
        <v>8</v>
      </c>
      <c r="J13" s="167" t="str">
        <f>VLOOKUP(I13,'пр.взвешивания'!B6:E25,2,FALSE)</f>
        <v>ШАМРАЙ Ольга Сергеевна</v>
      </c>
      <c r="K13" s="167" t="str">
        <f>VLOOKUP(J13,'пр.взвешивания'!C6:F25,2,FALSE)</f>
        <v>14.04.85 мс</v>
      </c>
      <c r="L13" s="167" t="str">
        <f>VLOOKUP(K13,'пр.взвешивания'!D6:G25,2,FALSE)</f>
        <v>ПФО Оренбургская Бузулук Д</v>
      </c>
      <c r="M13" s="149" t="s">
        <v>29</v>
      </c>
      <c r="N13" s="162"/>
      <c r="O13" s="149"/>
      <c r="P13" s="149"/>
    </row>
    <row r="14" spans="1:16" ht="12" customHeight="1" thickBot="1">
      <c r="A14" s="164"/>
      <c r="B14" s="165"/>
      <c r="C14" s="165"/>
      <c r="D14" s="165"/>
      <c r="E14" s="164"/>
      <c r="F14" s="163"/>
      <c r="G14" s="164"/>
      <c r="H14" s="164"/>
      <c r="I14" s="164"/>
      <c r="J14" s="165"/>
      <c r="K14" s="165"/>
      <c r="L14" s="165"/>
      <c r="M14" s="164"/>
      <c r="N14" s="163"/>
      <c r="O14" s="164"/>
      <c r="P14" s="164"/>
    </row>
    <row r="15" spans="2:10" ht="12" customHeight="1">
      <c r="B15" s="5"/>
      <c r="J15" s="5"/>
    </row>
    <row r="16" spans="1:9" ht="12" customHeight="1">
      <c r="A16" s="170" t="s">
        <v>7</v>
      </c>
      <c r="I16" s="170" t="s">
        <v>8</v>
      </c>
    </row>
    <row r="17" spans="1:13" ht="12" customHeight="1">
      <c r="A17" s="171"/>
      <c r="B17" s="5" t="s">
        <v>14</v>
      </c>
      <c r="E17" s="42" t="str">
        <f>HYPERLINK('пр.взвешивания'!E3)</f>
        <v>в.к.     80     кг.</v>
      </c>
      <c r="I17" s="171"/>
      <c r="J17" s="5" t="s">
        <v>14</v>
      </c>
      <c r="M17" s="42" t="str">
        <f>HYPERLINK('пр.взвешивания'!E3)</f>
        <v>в.к.     80     кг.</v>
      </c>
    </row>
    <row r="18" spans="1:16" ht="12" customHeight="1">
      <c r="A18" s="161">
        <v>1</v>
      </c>
      <c r="B18" s="161" t="str">
        <f>VLOOKUP(A18,'пр.взвешивания'!B6:C23,2,FALSE)</f>
        <v>СВЕКРОВКИНА Екатерина Алексеевна</v>
      </c>
      <c r="C18" s="161" t="str">
        <f>VLOOKUP(B18,'пр.взвешивания'!C6:D23,2,FALSE)</f>
        <v>16.09.93 кмс</v>
      </c>
      <c r="D18" s="161" t="str">
        <f>VLOOKUP(C18,'пр.взвешивания'!D6:E23,2,FALSE)</f>
        <v>ЦФО Владимирская Александров Д</v>
      </c>
      <c r="E18" s="155"/>
      <c r="F18" s="156"/>
      <c r="G18" s="157"/>
      <c r="H18" s="148"/>
      <c r="I18" s="161">
        <v>6</v>
      </c>
      <c r="J18" s="161" t="str">
        <f>VLOOKUP(I18,'пр.взвешивания'!B6:E25,2,FALSE)</f>
        <v>ГОЛУБЕВА Светлана Юрьевна</v>
      </c>
      <c r="K18" s="161" t="str">
        <f>VLOOKUP(J18,'пр.взвешивания'!C6:F25,2,FALSE)</f>
        <v>17.06.89 кмс</v>
      </c>
      <c r="L18" s="161" t="str">
        <f>VLOOKUP(K18,'пр.взвешивания'!D6:G25,2,FALSE)</f>
        <v>МОСКВА С-70 Д</v>
      </c>
      <c r="M18" s="155"/>
      <c r="N18" s="156"/>
      <c r="O18" s="157"/>
      <c r="P18" s="148"/>
    </row>
    <row r="19" spans="1:16" ht="12" customHeight="1">
      <c r="A19" s="161"/>
      <c r="B19" s="161"/>
      <c r="C19" s="161"/>
      <c r="D19" s="161"/>
      <c r="E19" s="155"/>
      <c r="F19" s="155"/>
      <c r="G19" s="157"/>
      <c r="H19" s="148"/>
      <c r="I19" s="161"/>
      <c r="J19" s="161"/>
      <c r="K19" s="161"/>
      <c r="L19" s="161"/>
      <c r="M19" s="155"/>
      <c r="N19" s="155"/>
      <c r="O19" s="157"/>
      <c r="P19" s="148"/>
    </row>
    <row r="20" spans="1:16" ht="12" customHeight="1">
      <c r="A20" s="149">
        <v>3</v>
      </c>
      <c r="B20" s="161" t="str">
        <f>VLOOKUP(A20,'пр.взвешивания'!B8:C25,2,FALSE)</f>
        <v>ЧИБИСОВА Ксения Эдуардовна</v>
      </c>
      <c r="C20" s="161" t="str">
        <f>VLOOKUP(B20,'пр.взвешивания'!C8:D25,2,FALSE)</f>
        <v>13.07.88 МС</v>
      </c>
      <c r="D20" s="161" t="str">
        <f>VLOOKUP(C20,'пр.взвешивания'!D8:E25,2,FALSE)</f>
        <v>ПФО Пермский Пермь Д</v>
      </c>
      <c r="E20" s="162"/>
      <c r="F20" s="162"/>
      <c r="G20" s="149"/>
      <c r="H20" s="149"/>
      <c r="I20" s="149">
        <v>8</v>
      </c>
      <c r="J20" s="161" t="str">
        <f>VLOOKUP(I20,'пр.взвешивания'!B6:E25,2,FALSE)</f>
        <v>ШАМРАЙ Ольга Сергеевна</v>
      </c>
      <c r="K20" s="161" t="str">
        <f>VLOOKUP(J20,'пр.взвешивания'!C6:F25,2,FALSE)</f>
        <v>14.04.85 мс</v>
      </c>
      <c r="L20" s="161" t="str">
        <f>VLOOKUP(K20,'пр.взвешивания'!D6:G25,2,FALSE)</f>
        <v>ПФО Оренбургская Бузулук Д</v>
      </c>
      <c r="M20" s="162"/>
      <c r="N20" s="162"/>
      <c r="O20" s="149"/>
      <c r="P20" s="149"/>
    </row>
    <row r="21" spans="1:16" ht="12" customHeight="1" thickBot="1">
      <c r="A21" s="164"/>
      <c r="B21" s="165"/>
      <c r="C21" s="165"/>
      <c r="D21" s="165"/>
      <c r="E21" s="163"/>
      <c r="F21" s="163"/>
      <c r="G21" s="164"/>
      <c r="H21" s="164"/>
      <c r="I21" s="164"/>
      <c r="J21" s="165"/>
      <c r="K21" s="165"/>
      <c r="L21" s="165"/>
      <c r="M21" s="163"/>
      <c r="N21" s="163"/>
      <c r="O21" s="164"/>
      <c r="P21" s="164"/>
    </row>
    <row r="22" spans="1:16" ht="12" customHeight="1">
      <c r="A22" s="148">
        <v>2</v>
      </c>
      <c r="B22" s="167" t="str">
        <f>VLOOKUP(A22,'пр.взвешивания'!B6:C23,2,FALSE)</f>
        <v>КУЛЬБАБЕНКО Татьяна Борисовна</v>
      </c>
      <c r="C22" s="167" t="str">
        <f>VLOOKUP(B22,'пр.взвешивания'!C6:D23,2,FALSE)</f>
        <v>24.11.92 кмс</v>
      </c>
      <c r="D22" s="167" t="str">
        <f>VLOOKUP(C22,'пр.взвешивания'!D6:E23,2,FALSE)</f>
        <v>ПФО Оренбургская Бузулук ПР</v>
      </c>
      <c r="E22" s="155"/>
      <c r="F22" s="156"/>
      <c r="G22" s="157"/>
      <c r="H22" s="148"/>
      <c r="I22" s="148">
        <v>7</v>
      </c>
      <c r="J22" s="166" t="str">
        <f>VLOOKUP(I22,'пр.взвешивания'!B6:E25,2,FALSE)</f>
        <v>ИСЛАНБЕКОВА Марьям Абдуллаевна</v>
      </c>
      <c r="K22" s="166" t="str">
        <f>VLOOKUP(J22,'пр.взвешивания'!C6:F25,2,FALSE)</f>
        <v>21.07.90 мс</v>
      </c>
      <c r="L22" s="166" t="str">
        <f>VLOOKUP(K22,'пр.взвешивания'!D6:G25,2,FALSE)</f>
        <v>ДВФО Камчатский Петропавловск-камчатский ВС</v>
      </c>
      <c r="M22" s="155"/>
      <c r="N22" s="156"/>
      <c r="O22" s="157"/>
      <c r="P22" s="148"/>
    </row>
    <row r="23" spans="1:16" ht="12" customHeight="1">
      <c r="A23" s="148"/>
      <c r="B23" s="161"/>
      <c r="C23" s="161"/>
      <c r="D23" s="161"/>
      <c r="E23" s="155"/>
      <c r="F23" s="155"/>
      <c r="G23" s="157"/>
      <c r="H23" s="148"/>
      <c r="I23" s="148"/>
      <c r="J23" s="161"/>
      <c r="K23" s="161"/>
      <c r="L23" s="161"/>
      <c r="M23" s="155"/>
      <c r="N23" s="155"/>
      <c r="O23" s="157"/>
      <c r="P23" s="148"/>
    </row>
    <row r="24" spans="1:16" ht="12" customHeight="1">
      <c r="A24" s="149">
        <v>4</v>
      </c>
      <c r="B24" s="161" t="str">
        <f>VLOOKUP(A24,'пр.взвешивания'!B12:C29,2,FALSE)</f>
        <v>АСЛАНОВА Эльпида Дмитриевна</v>
      </c>
      <c r="C24" s="161" t="str">
        <f>VLOOKUP(B24,'пр.взвешивания'!C12:D29,2,FALSE)</f>
        <v>19.12.91 мс</v>
      </c>
      <c r="D24" s="161" t="str">
        <f>VLOOKUP(C24,'пр.взвешивания'!D12:E29,2,FALSE)</f>
        <v>ЮФО  Краснодарский Анапа МО</v>
      </c>
      <c r="E24" s="162"/>
      <c r="F24" s="162"/>
      <c r="G24" s="149"/>
      <c r="H24" s="149"/>
      <c r="I24" s="149">
        <v>9</v>
      </c>
      <c r="J24" s="161" t="str">
        <f>VLOOKUP(I24,'пр.взвешивания'!B6:E25,2,FALSE)</f>
        <v>ЕЖОВА Ксения Владимировна</v>
      </c>
      <c r="K24" s="161" t="str">
        <f>VLOOKUP(J24,'пр.взвешивания'!C6:F25,2,FALSE)</f>
        <v>09.09.86 мс</v>
      </c>
      <c r="L24" s="161" t="str">
        <f>VLOOKUP(K24,'пр.взвешивания'!D6:G25,2,FALSE)</f>
        <v>С.Петербург ПР</v>
      </c>
      <c r="M24" s="162"/>
      <c r="N24" s="162"/>
      <c r="O24" s="149"/>
      <c r="P24" s="149"/>
    </row>
    <row r="25" spans="1:16" ht="12" customHeight="1" thickBot="1">
      <c r="A25" s="164"/>
      <c r="B25" s="165"/>
      <c r="C25" s="165"/>
      <c r="D25" s="165"/>
      <c r="E25" s="163"/>
      <c r="F25" s="163"/>
      <c r="G25" s="164"/>
      <c r="H25" s="164"/>
      <c r="I25" s="164"/>
      <c r="J25" s="165"/>
      <c r="K25" s="165"/>
      <c r="L25" s="165"/>
      <c r="M25" s="163"/>
      <c r="N25" s="163"/>
      <c r="O25" s="164"/>
      <c r="P25" s="164"/>
    </row>
    <row r="26" spans="1:16" ht="12" customHeight="1">
      <c r="A26" s="149">
        <v>5</v>
      </c>
      <c r="B26" s="167" t="str">
        <f>VLOOKUP(A26,'пр.взвешивания'!B14:C31,2,FALSE)</f>
        <v>СУББОТИНА Анна Алексеевна</v>
      </c>
      <c r="C26" s="167" t="str">
        <f>VLOOKUP(B26,'пр.взвешивания'!C14:D31,2,FALSE)</f>
        <v>20.09.82 мсмк</v>
      </c>
      <c r="D26" s="167" t="str">
        <f>VLOOKUP(C26,'пр.взвешивания'!D14:E31,2,FALSE)</f>
        <v>С.Петербург МО</v>
      </c>
      <c r="E26" s="149" t="s">
        <v>29</v>
      </c>
      <c r="F26" s="162"/>
      <c r="G26" s="149"/>
      <c r="H26" s="149"/>
      <c r="I26" s="149">
        <v>10</v>
      </c>
      <c r="J26" s="167" t="str">
        <f>VLOOKUP(I26,'пр.взвешивания'!B6:E25,2,FALSE)</f>
        <v>КАЗАНЦЕВА Наталья Александровна</v>
      </c>
      <c r="K26" s="167" t="str">
        <f>VLOOKUP(J26,'пр.взвешивания'!C6:F25,2,FALSE)</f>
        <v>10.04.81 мсмк</v>
      </c>
      <c r="L26" s="167" t="str">
        <f>VLOOKUP(K26,'пр.взвешивания'!D6:G25,2,FALSE)</f>
        <v>УФО Тюменская Тюмень ВС</v>
      </c>
      <c r="M26" s="149" t="s">
        <v>29</v>
      </c>
      <c r="N26" s="162"/>
      <c r="O26" s="149"/>
      <c r="P26" s="149"/>
    </row>
    <row r="27" spans="1:16" ht="12" customHeight="1" thickBot="1">
      <c r="A27" s="164"/>
      <c r="B27" s="165"/>
      <c r="C27" s="165"/>
      <c r="D27" s="165"/>
      <c r="E27" s="164"/>
      <c r="F27" s="163"/>
      <c r="G27" s="164"/>
      <c r="H27" s="164"/>
      <c r="I27" s="164"/>
      <c r="J27" s="165"/>
      <c r="K27" s="165"/>
      <c r="L27" s="165"/>
      <c r="M27" s="164"/>
      <c r="N27" s="163"/>
      <c r="O27" s="164"/>
      <c r="P27" s="164"/>
    </row>
    <row r="28" ht="12" customHeight="1"/>
    <row r="29" spans="1:9" ht="12.75" customHeight="1">
      <c r="A29" s="170" t="s">
        <v>7</v>
      </c>
      <c r="I29" s="170" t="s">
        <v>8</v>
      </c>
    </row>
    <row r="30" spans="1:13" ht="15.75">
      <c r="A30" s="171"/>
      <c r="B30" s="5" t="s">
        <v>15</v>
      </c>
      <c r="E30" s="42" t="str">
        <f>HYPERLINK('пр.взвешивания'!E3)</f>
        <v>в.к.     80     кг.</v>
      </c>
      <c r="I30" s="171"/>
      <c r="J30" s="5" t="s">
        <v>15</v>
      </c>
      <c r="M30" s="42" t="str">
        <f>HYPERLINK('пр.взвешивания'!E3)</f>
        <v>в.к.     80     кг.</v>
      </c>
    </row>
    <row r="31" spans="1:16" ht="12.75" customHeight="1">
      <c r="A31" s="161">
        <v>1</v>
      </c>
      <c r="B31" s="161" t="str">
        <f>VLOOKUP(A31,'пр.взвешивания'!B6:C23,2,FALSE)</f>
        <v>СВЕКРОВКИНА Екатерина Алексеевна</v>
      </c>
      <c r="C31" s="161" t="str">
        <f>VLOOKUP(B31,'пр.взвешивания'!C6:D23,2,FALSE)</f>
        <v>16.09.93 кмс</v>
      </c>
      <c r="D31" s="161" t="str">
        <f>VLOOKUP(C31,'пр.взвешивания'!D6:E23,2,FALSE)</f>
        <v>ЦФО Владимирская Александров Д</v>
      </c>
      <c r="E31" s="155"/>
      <c r="F31" s="156"/>
      <c r="G31" s="157"/>
      <c r="H31" s="148"/>
      <c r="I31" s="161">
        <v>6</v>
      </c>
      <c r="J31" s="161" t="str">
        <f>VLOOKUP(I31,'пр.взвешивания'!B6:E25,2,FALSE)</f>
        <v>ГОЛУБЕВА Светлана Юрьевна</v>
      </c>
      <c r="K31" s="161" t="str">
        <f>VLOOKUP(J31,'пр.взвешивания'!C6:F25,2,FALSE)</f>
        <v>17.06.89 кмс</v>
      </c>
      <c r="L31" s="161" t="str">
        <f>VLOOKUP(K31,'пр.взвешивания'!D6:G25,2,FALSE)</f>
        <v>МОСКВА С-70 Д</v>
      </c>
      <c r="M31" s="155"/>
      <c r="N31" s="156"/>
      <c r="O31" s="157"/>
      <c r="P31" s="148"/>
    </row>
    <row r="32" spans="1:16" ht="12.75">
      <c r="A32" s="161"/>
      <c r="B32" s="161"/>
      <c r="C32" s="161"/>
      <c r="D32" s="161"/>
      <c r="E32" s="155"/>
      <c r="F32" s="155"/>
      <c r="G32" s="157"/>
      <c r="H32" s="148"/>
      <c r="I32" s="161"/>
      <c r="J32" s="161"/>
      <c r="K32" s="161"/>
      <c r="L32" s="161"/>
      <c r="M32" s="155"/>
      <c r="N32" s="155"/>
      <c r="O32" s="157"/>
      <c r="P32" s="148"/>
    </row>
    <row r="33" spans="1:16" ht="12.75" customHeight="1">
      <c r="A33" s="149">
        <v>4</v>
      </c>
      <c r="B33" s="161" t="str">
        <f>VLOOKUP(A33,'пр.взвешивания'!B8:C25,2,FALSE)</f>
        <v>АСЛАНОВА Эльпида Дмитриевна</v>
      </c>
      <c r="C33" s="161" t="str">
        <f>VLOOKUP(B33,'пр.взвешивания'!C8:D25,2,FALSE)</f>
        <v>19.12.91 мс</v>
      </c>
      <c r="D33" s="161" t="str">
        <f>VLOOKUP(C33,'пр.взвешивания'!D8:E25,2,FALSE)</f>
        <v>ЮФО  Краснодарский Анапа МО</v>
      </c>
      <c r="E33" s="162"/>
      <c r="F33" s="162"/>
      <c r="G33" s="149"/>
      <c r="H33" s="149"/>
      <c r="I33" s="149">
        <v>9</v>
      </c>
      <c r="J33" s="161" t="str">
        <f>VLOOKUP(I33,'пр.взвешивания'!B6:E25,2,FALSE)</f>
        <v>ЕЖОВА Ксения Владимировна</v>
      </c>
      <c r="K33" s="161" t="str">
        <f>VLOOKUP(J33,'пр.взвешивания'!C6:F25,2,FALSE)</f>
        <v>09.09.86 мс</v>
      </c>
      <c r="L33" s="161" t="str">
        <f>VLOOKUP(K33,'пр.взвешивания'!D6:G25,2,FALSE)</f>
        <v>С.Петербург ПР</v>
      </c>
      <c r="M33" s="162"/>
      <c r="N33" s="162"/>
      <c r="O33" s="149"/>
      <c r="P33" s="149"/>
    </row>
    <row r="34" spans="1:16" ht="13.5" thickBot="1">
      <c r="A34" s="164"/>
      <c r="B34" s="165"/>
      <c r="C34" s="165"/>
      <c r="D34" s="165"/>
      <c r="E34" s="163"/>
      <c r="F34" s="163"/>
      <c r="G34" s="164"/>
      <c r="H34" s="164"/>
      <c r="I34" s="164"/>
      <c r="J34" s="165"/>
      <c r="K34" s="165"/>
      <c r="L34" s="165"/>
      <c r="M34" s="163"/>
      <c r="N34" s="163"/>
      <c r="O34" s="164"/>
      <c r="P34" s="164"/>
    </row>
    <row r="35" spans="1:16" ht="12.75" customHeight="1">
      <c r="A35" s="148">
        <v>3</v>
      </c>
      <c r="B35" s="166" t="str">
        <f>VLOOKUP(A35,'пр.взвешивания'!B10:C27,2,FALSE)</f>
        <v>ЧИБИСОВА Ксения Эдуардовна</v>
      </c>
      <c r="C35" s="166" t="str">
        <f>VLOOKUP(B35,'пр.взвешивания'!C10:D27,2,FALSE)</f>
        <v>13.07.88 МС</v>
      </c>
      <c r="D35" s="166" t="str">
        <f>VLOOKUP(C35,'пр.взвешивания'!D10:E27,2,FALSE)</f>
        <v>ПФО Пермский Пермь Д</v>
      </c>
      <c r="E35" s="155"/>
      <c r="F35" s="156"/>
      <c r="G35" s="157"/>
      <c r="H35" s="148"/>
      <c r="I35" s="148">
        <v>8</v>
      </c>
      <c r="J35" s="166" t="str">
        <f>VLOOKUP(I35,'пр.взвешивания'!B6:E25,2,FALSE)</f>
        <v>ШАМРАЙ Ольга Сергеевна</v>
      </c>
      <c r="K35" s="166" t="str">
        <f>VLOOKUP(J35,'пр.взвешивания'!C6:F25,2,FALSE)</f>
        <v>14.04.85 мс</v>
      </c>
      <c r="L35" s="166" t="str">
        <f>VLOOKUP(K35,'пр.взвешивания'!D6:G25,2,FALSE)</f>
        <v>ПФО Оренбургская Бузулук Д</v>
      </c>
      <c r="M35" s="155"/>
      <c r="N35" s="156"/>
      <c r="O35" s="157"/>
      <c r="P35" s="148"/>
    </row>
    <row r="36" spans="1:16" ht="12.75" customHeight="1">
      <c r="A36" s="148"/>
      <c r="B36" s="161"/>
      <c r="C36" s="161"/>
      <c r="D36" s="161"/>
      <c r="E36" s="155"/>
      <c r="F36" s="155"/>
      <c r="G36" s="157"/>
      <c r="H36" s="148"/>
      <c r="I36" s="148"/>
      <c r="J36" s="161"/>
      <c r="K36" s="161"/>
      <c r="L36" s="161"/>
      <c r="M36" s="155"/>
      <c r="N36" s="155"/>
      <c r="O36" s="157"/>
      <c r="P36" s="148"/>
    </row>
    <row r="37" spans="1:16" ht="12.75" customHeight="1">
      <c r="A37" s="149">
        <v>5</v>
      </c>
      <c r="B37" s="161" t="str">
        <f>VLOOKUP(A37,'пр.взвешивания'!B12:C29,2,FALSE)</f>
        <v>СУББОТИНА Анна Алексеевна</v>
      </c>
      <c r="C37" s="161" t="str">
        <f>VLOOKUP(B37,'пр.взвешивания'!C12:D29,2,FALSE)</f>
        <v>20.09.82 мсмк</v>
      </c>
      <c r="D37" s="161" t="str">
        <f>VLOOKUP(C37,'пр.взвешивания'!D12:E29,2,FALSE)</f>
        <v>С.Петербург МО</v>
      </c>
      <c r="E37" s="162"/>
      <c r="F37" s="162"/>
      <c r="G37" s="149"/>
      <c r="H37" s="149"/>
      <c r="I37" s="149">
        <v>10</v>
      </c>
      <c r="J37" s="161" t="str">
        <f>VLOOKUP(I37,'пр.взвешивания'!B6:E25,2,FALSE)</f>
        <v>КАЗАНЦЕВА Наталья Александровна</v>
      </c>
      <c r="K37" s="161" t="str">
        <f>VLOOKUP(J37,'пр.взвешивания'!C6:F25,2,FALSE)</f>
        <v>10.04.81 мсмк</v>
      </c>
      <c r="L37" s="161" t="str">
        <f>VLOOKUP(K37,'пр.взвешивания'!D6:G25,2,FALSE)</f>
        <v>УФО Тюменская Тюмень ВС</v>
      </c>
      <c r="M37" s="162"/>
      <c r="N37" s="162"/>
      <c r="O37" s="149"/>
      <c r="P37" s="149"/>
    </row>
    <row r="38" spans="1:16" ht="12.75" customHeight="1" thickBot="1">
      <c r="A38" s="164"/>
      <c r="B38" s="165"/>
      <c r="C38" s="165"/>
      <c r="D38" s="165"/>
      <c r="E38" s="163"/>
      <c r="F38" s="163"/>
      <c r="G38" s="164"/>
      <c r="H38" s="164"/>
      <c r="I38" s="164"/>
      <c r="J38" s="165"/>
      <c r="K38" s="165"/>
      <c r="L38" s="165"/>
      <c r="M38" s="163"/>
      <c r="N38" s="163"/>
      <c r="O38" s="164"/>
      <c r="P38" s="164"/>
    </row>
    <row r="39" spans="1:16" ht="12.75" customHeight="1">
      <c r="A39" s="149">
        <v>2</v>
      </c>
      <c r="B39" s="167" t="str">
        <f>VLOOKUP(A39,'пр.взвешивания'!B6:C23,2,FALSE)</f>
        <v>КУЛЬБАБЕНКО Татьяна Борисовна</v>
      </c>
      <c r="C39" s="167" t="str">
        <f>VLOOKUP(B39,'пр.взвешивания'!C6:D23,2,FALSE)</f>
        <v>24.11.92 кмс</v>
      </c>
      <c r="D39" s="167" t="str">
        <f>VLOOKUP(C39,'пр.взвешивания'!D6:E23,2,FALSE)</f>
        <v>ПФО Оренбургская Бузулук ПР</v>
      </c>
      <c r="E39" s="149" t="s">
        <v>29</v>
      </c>
      <c r="F39" s="162"/>
      <c r="G39" s="149"/>
      <c r="H39" s="149"/>
      <c r="I39" s="149">
        <v>7</v>
      </c>
      <c r="J39" s="167" t="str">
        <f>VLOOKUP(I39,'пр.взвешивания'!B6:E25,2,FALSE)</f>
        <v>ИСЛАНБЕКОВА Марьям Абдуллаевна</v>
      </c>
      <c r="K39" s="167" t="str">
        <f>VLOOKUP(J39,'пр.взвешивания'!C6:F25,2,FALSE)</f>
        <v>21.07.90 мс</v>
      </c>
      <c r="L39" s="167" t="str">
        <f>VLOOKUP(K39,'пр.взвешивания'!D6:G25,2,FALSE)</f>
        <v>ДВФО Камчатский Петропавловск-камчатский ВС</v>
      </c>
      <c r="M39" s="149" t="s">
        <v>29</v>
      </c>
      <c r="N39" s="162"/>
      <c r="O39" s="149"/>
      <c r="P39" s="149"/>
    </row>
    <row r="40" spans="1:16" ht="12.75" customHeight="1" thickBot="1">
      <c r="A40" s="164"/>
      <c r="B40" s="165"/>
      <c r="C40" s="165"/>
      <c r="D40" s="165"/>
      <c r="E40" s="164"/>
      <c r="F40" s="163"/>
      <c r="G40" s="164"/>
      <c r="H40" s="164"/>
      <c r="I40" s="164"/>
      <c r="J40" s="165"/>
      <c r="K40" s="165"/>
      <c r="L40" s="165"/>
      <c r="M40" s="164"/>
      <c r="N40" s="163"/>
      <c r="O40" s="164"/>
      <c r="P40" s="164"/>
    </row>
    <row r="42" spans="1:9" ht="12.75" customHeight="1">
      <c r="A42" s="168" t="s">
        <v>7</v>
      </c>
      <c r="E42" s="42"/>
      <c r="I42" s="168" t="s">
        <v>8</v>
      </c>
    </row>
    <row r="43" spans="1:13" ht="15.75">
      <c r="A43" s="169"/>
      <c r="B43" s="5" t="s">
        <v>23</v>
      </c>
      <c r="E43" s="42" t="str">
        <f>HYPERLINK('пр.взвешивания'!E3)</f>
        <v>в.к.     80     кг.</v>
      </c>
      <c r="I43" s="169"/>
      <c r="J43" s="5" t="s">
        <v>23</v>
      </c>
      <c r="M43" s="42" t="str">
        <f>HYPERLINK('пр.взвешивания'!E3)</f>
        <v>в.к.     80     кг.</v>
      </c>
    </row>
    <row r="44" spans="1:16" ht="12.75" customHeight="1">
      <c r="A44" s="161">
        <v>1</v>
      </c>
      <c r="B44" s="161" t="str">
        <f>VLOOKUP(A44,'пр.взвешивания'!B6:C23,2,FALSE)</f>
        <v>СВЕКРОВКИНА Екатерина Алексеевна</v>
      </c>
      <c r="C44" s="161" t="str">
        <f>VLOOKUP(B44,'пр.взвешивания'!C6:D23,2,FALSE)</f>
        <v>16.09.93 кмс</v>
      </c>
      <c r="D44" s="161" t="str">
        <f>VLOOKUP(C44,'пр.взвешивания'!D6:E23,2,FALSE)</f>
        <v>ЦФО Владимирская Александров Д</v>
      </c>
      <c r="E44" s="155"/>
      <c r="F44" s="156"/>
      <c r="G44" s="157"/>
      <c r="H44" s="148"/>
      <c r="I44" s="161">
        <v>6</v>
      </c>
      <c r="J44" s="161" t="str">
        <f>VLOOKUP(I44,'пр.взвешивания'!B6:E25,2,FALSE)</f>
        <v>ГОЛУБЕВА Светлана Юрьевна</v>
      </c>
      <c r="K44" s="161" t="str">
        <f>VLOOKUP(J44,'пр.взвешивания'!C6:F25,2,FALSE)</f>
        <v>17.06.89 кмс</v>
      </c>
      <c r="L44" s="161" t="str">
        <f>VLOOKUP(K44,'пр.взвешивания'!D6:G25,2,FALSE)</f>
        <v>МОСКВА С-70 Д</v>
      </c>
      <c r="M44" s="155"/>
      <c r="N44" s="156"/>
      <c r="O44" s="157"/>
      <c r="P44" s="148"/>
    </row>
    <row r="45" spans="1:16" ht="12.75">
      <c r="A45" s="161"/>
      <c r="B45" s="161"/>
      <c r="C45" s="161"/>
      <c r="D45" s="161"/>
      <c r="E45" s="155"/>
      <c r="F45" s="155"/>
      <c r="G45" s="157"/>
      <c r="H45" s="148"/>
      <c r="I45" s="161"/>
      <c r="J45" s="161"/>
      <c r="K45" s="161"/>
      <c r="L45" s="161"/>
      <c r="M45" s="155"/>
      <c r="N45" s="155"/>
      <c r="O45" s="157"/>
      <c r="P45" s="148"/>
    </row>
    <row r="46" spans="1:16" ht="12.75" customHeight="1">
      <c r="A46" s="149">
        <v>5</v>
      </c>
      <c r="B46" s="161" t="str">
        <f>VLOOKUP(A46,'пр.взвешивания'!B8:C25,2,FALSE)</f>
        <v>СУББОТИНА Анна Алексеевна</v>
      </c>
      <c r="C46" s="161" t="str">
        <f>VLOOKUP(B46,'пр.взвешивания'!C8:D25,2,FALSE)</f>
        <v>20.09.82 мсмк</v>
      </c>
      <c r="D46" s="161" t="str">
        <f>VLOOKUP(C46,'пр.взвешивания'!D8:E25,2,FALSE)</f>
        <v>С.Петербург МО</v>
      </c>
      <c r="E46" s="162"/>
      <c r="F46" s="162"/>
      <c r="G46" s="149"/>
      <c r="H46" s="149"/>
      <c r="I46" s="149">
        <v>10</v>
      </c>
      <c r="J46" s="161" t="str">
        <f>VLOOKUP(I46,'пр.взвешивания'!B6:E25,2,FALSE)</f>
        <v>КАЗАНЦЕВА Наталья Александровна</v>
      </c>
      <c r="K46" s="161" t="str">
        <f>VLOOKUP(J46,'пр.взвешивания'!C6:F25,2,FALSE)</f>
        <v>10.04.81 мсмк</v>
      </c>
      <c r="L46" s="161" t="str">
        <f>VLOOKUP(K46,'пр.взвешивания'!D6:G25,2,FALSE)</f>
        <v>УФО Тюменская Тюмень ВС</v>
      </c>
      <c r="M46" s="162"/>
      <c r="N46" s="162"/>
      <c r="O46" s="149"/>
      <c r="P46" s="149"/>
    </row>
    <row r="47" spans="1:16" ht="12.75" customHeight="1" thickBot="1">
      <c r="A47" s="164"/>
      <c r="B47" s="165"/>
      <c r="C47" s="165"/>
      <c r="D47" s="165"/>
      <c r="E47" s="163"/>
      <c r="F47" s="163"/>
      <c r="G47" s="164"/>
      <c r="H47" s="164"/>
      <c r="I47" s="164"/>
      <c r="J47" s="165"/>
      <c r="K47" s="165"/>
      <c r="L47" s="165"/>
      <c r="M47" s="163"/>
      <c r="N47" s="163"/>
      <c r="O47" s="164"/>
      <c r="P47" s="164"/>
    </row>
    <row r="48" spans="1:16" ht="12.75" customHeight="1">
      <c r="A48" s="148">
        <v>3</v>
      </c>
      <c r="B48" s="166" t="str">
        <f>VLOOKUP(A48,'пр.взвешивания'!B10:C27,2,FALSE)</f>
        <v>ЧИБИСОВА Ксения Эдуардовна</v>
      </c>
      <c r="C48" s="166" t="str">
        <f>VLOOKUP(B48,'пр.взвешивания'!C10:D27,2,FALSE)</f>
        <v>13.07.88 МС</v>
      </c>
      <c r="D48" s="166" t="str">
        <f>VLOOKUP(C48,'пр.взвешивания'!D10:E27,2,FALSE)</f>
        <v>ПФО Пермский Пермь Д</v>
      </c>
      <c r="E48" s="155"/>
      <c r="F48" s="156"/>
      <c r="G48" s="157"/>
      <c r="H48" s="148"/>
      <c r="I48" s="148">
        <v>8</v>
      </c>
      <c r="J48" s="166" t="str">
        <f>VLOOKUP(I48,'пр.взвешивания'!B6:E25,2,FALSE)</f>
        <v>ШАМРАЙ Ольга Сергеевна</v>
      </c>
      <c r="K48" s="166" t="str">
        <f>VLOOKUP(J48,'пр.взвешивания'!C6:F25,2,FALSE)</f>
        <v>14.04.85 мс</v>
      </c>
      <c r="L48" s="166" t="str">
        <f>VLOOKUP(K48,'пр.взвешивания'!D6:G25,2,FALSE)</f>
        <v>ПФО Оренбургская Бузулук Д</v>
      </c>
      <c r="M48" s="155"/>
      <c r="N48" s="156"/>
      <c r="O48" s="157"/>
      <c r="P48" s="148"/>
    </row>
    <row r="49" spans="1:16" ht="12.75" customHeight="1">
      <c r="A49" s="148"/>
      <c r="B49" s="161"/>
      <c r="C49" s="161"/>
      <c r="D49" s="161"/>
      <c r="E49" s="155"/>
      <c r="F49" s="155"/>
      <c r="G49" s="157"/>
      <c r="H49" s="148"/>
      <c r="I49" s="148"/>
      <c r="J49" s="161"/>
      <c r="K49" s="161"/>
      <c r="L49" s="161"/>
      <c r="M49" s="155"/>
      <c r="N49" s="155"/>
      <c r="O49" s="157"/>
      <c r="P49" s="148"/>
    </row>
    <row r="50" spans="1:16" ht="12.75" customHeight="1">
      <c r="A50" s="149">
        <v>2</v>
      </c>
      <c r="B50" s="161" t="str">
        <f>VLOOKUP(A50,'пр.взвешивания'!B6:C23,2,FALSE)</f>
        <v>КУЛЬБАБЕНКО Татьяна Борисовна</v>
      </c>
      <c r="C50" s="161" t="str">
        <f>VLOOKUP(B50,'пр.взвешивания'!C6:D23,2,FALSE)</f>
        <v>24.11.92 кмс</v>
      </c>
      <c r="D50" s="161" t="str">
        <f>VLOOKUP(C50,'пр.взвешивания'!D6:E23,2,FALSE)</f>
        <v>ПФО Оренбургская Бузулук ПР</v>
      </c>
      <c r="E50" s="162"/>
      <c r="F50" s="162"/>
      <c r="G50" s="149"/>
      <c r="H50" s="149"/>
      <c r="I50" s="149">
        <v>7</v>
      </c>
      <c r="J50" s="161" t="str">
        <f>VLOOKUP(I50,'пр.взвешивания'!B6:E25,2,FALSE)</f>
        <v>ИСЛАНБЕКОВА Марьям Абдуллаевна</v>
      </c>
      <c r="K50" s="161" t="str">
        <f>VLOOKUP(J50,'пр.взвешивания'!C6:F25,2,FALSE)</f>
        <v>21.07.90 мс</v>
      </c>
      <c r="L50" s="161" t="str">
        <f>VLOOKUP(K50,'пр.взвешивания'!D6:G25,2,FALSE)</f>
        <v>ДВФО Камчатский Петропавловск-камчатский ВС</v>
      </c>
      <c r="M50" s="162"/>
      <c r="N50" s="162"/>
      <c r="O50" s="149"/>
      <c r="P50" s="149"/>
    </row>
    <row r="51" spans="1:16" ht="12.75" customHeight="1" thickBot="1">
      <c r="A51" s="164"/>
      <c r="B51" s="165"/>
      <c r="C51" s="165"/>
      <c r="D51" s="165"/>
      <c r="E51" s="163"/>
      <c r="F51" s="163"/>
      <c r="G51" s="164"/>
      <c r="H51" s="164"/>
      <c r="I51" s="164"/>
      <c r="J51" s="165"/>
      <c r="K51" s="165"/>
      <c r="L51" s="165"/>
      <c r="M51" s="163"/>
      <c r="N51" s="163"/>
      <c r="O51" s="164"/>
      <c r="P51" s="164"/>
    </row>
    <row r="52" spans="1:16" ht="12.75" customHeight="1">
      <c r="A52" s="149">
        <v>4</v>
      </c>
      <c r="B52" s="167" t="str">
        <f>VLOOKUP(A52,'пр.взвешивания'!B8:C25,2,FALSE)</f>
        <v>АСЛАНОВА Эльпида Дмитриевна</v>
      </c>
      <c r="C52" s="167" t="str">
        <f>VLOOKUP(B52,'пр.взвешивания'!C8:D25,2,FALSE)</f>
        <v>19.12.91 мс</v>
      </c>
      <c r="D52" s="167" t="str">
        <f>VLOOKUP(C52,'пр.взвешивания'!D8:E25,2,FALSE)</f>
        <v>ЮФО  Краснодарский Анапа МО</v>
      </c>
      <c r="E52" s="149" t="s">
        <v>29</v>
      </c>
      <c r="F52" s="162"/>
      <c r="G52" s="149"/>
      <c r="H52" s="149"/>
      <c r="I52" s="149">
        <v>9</v>
      </c>
      <c r="J52" s="167" t="str">
        <f>VLOOKUP(I52,'пр.взвешивания'!B6:E25,2,FALSE)</f>
        <v>ЕЖОВА Ксения Владимировна</v>
      </c>
      <c r="K52" s="167" t="str">
        <f>VLOOKUP(J52,'пр.взвешивания'!C6:F25,2,FALSE)</f>
        <v>09.09.86 мс</v>
      </c>
      <c r="L52" s="167" t="str">
        <f>VLOOKUP(K52,'пр.взвешивания'!D6:G25,2,FALSE)</f>
        <v>С.Петербург ПР</v>
      </c>
      <c r="M52" s="149" t="s">
        <v>29</v>
      </c>
      <c r="N52" s="162"/>
      <c r="O52" s="149"/>
      <c r="P52" s="149"/>
    </row>
    <row r="53" spans="1:16" ht="12.75" customHeight="1" thickBot="1">
      <c r="A53" s="164"/>
      <c r="B53" s="165"/>
      <c r="C53" s="165"/>
      <c r="D53" s="165"/>
      <c r="E53" s="164"/>
      <c r="F53" s="163"/>
      <c r="G53" s="164"/>
      <c r="H53" s="164"/>
      <c r="I53" s="164"/>
      <c r="J53" s="165"/>
      <c r="K53" s="165"/>
      <c r="L53" s="165"/>
      <c r="M53" s="164"/>
      <c r="N53" s="163"/>
      <c r="O53" s="164"/>
      <c r="P53" s="164"/>
    </row>
    <row r="54" spans="1:13" ht="23.25" customHeight="1">
      <c r="A54" s="2" t="s">
        <v>7</v>
      </c>
      <c r="B54" s="5" t="s">
        <v>24</v>
      </c>
      <c r="E54" s="42" t="str">
        <f>HYPERLINK('пр.взвешивания'!E3)</f>
        <v>в.к.     80     кг.</v>
      </c>
      <c r="I54" s="34" t="s">
        <v>8</v>
      </c>
      <c r="J54" s="5" t="s">
        <v>24</v>
      </c>
      <c r="M54" s="42" t="str">
        <f>HYPERLINK('пр.взвешивания'!E3)</f>
        <v>в.к.     80     кг.</v>
      </c>
    </row>
    <row r="55" spans="1:16" ht="12.75" customHeight="1">
      <c r="A55" s="161">
        <v>5</v>
      </c>
      <c r="B55" s="161" t="str">
        <f>VLOOKUP(A55,'пр.взвешивания'!B6:C23,2,FALSE)</f>
        <v>СУББОТИНА Анна Алексеевна</v>
      </c>
      <c r="C55" s="161" t="str">
        <f>VLOOKUP(B55,'пр.взвешивания'!C6:D23,2,FALSE)</f>
        <v>20.09.82 мсмк</v>
      </c>
      <c r="D55" s="161" t="str">
        <f>VLOOKUP(C55,'пр.взвешивания'!D6:E23,2,FALSE)</f>
        <v>С.Петербург МО</v>
      </c>
      <c r="E55" s="155"/>
      <c r="F55" s="156"/>
      <c r="G55" s="157"/>
      <c r="H55" s="148"/>
      <c r="I55" s="161">
        <v>10</v>
      </c>
      <c r="J55" s="161" t="str">
        <f>VLOOKUP(I55,'пр.взвешивания'!B6:E25,2,FALSE)</f>
        <v>КАЗАНЦЕВА Наталья Александровна</v>
      </c>
      <c r="K55" s="161" t="str">
        <f>VLOOKUP(J55,'пр.взвешивания'!C6:F25,2,FALSE)</f>
        <v>10.04.81 мсмк</v>
      </c>
      <c r="L55" s="161" t="str">
        <f>VLOOKUP(K55,'пр.взвешивания'!D6:G25,2,FALSE)</f>
        <v>УФО Тюменская Тюмень ВС</v>
      </c>
      <c r="M55" s="155"/>
      <c r="N55" s="156"/>
      <c r="O55" s="157"/>
      <c r="P55" s="148"/>
    </row>
    <row r="56" spans="1:16" ht="12.75" customHeight="1">
      <c r="A56" s="161"/>
      <c r="B56" s="161"/>
      <c r="C56" s="161"/>
      <c r="D56" s="161"/>
      <c r="E56" s="155"/>
      <c r="F56" s="155"/>
      <c r="G56" s="157"/>
      <c r="H56" s="148"/>
      <c r="I56" s="161"/>
      <c r="J56" s="161"/>
      <c r="K56" s="161"/>
      <c r="L56" s="161"/>
      <c r="M56" s="155"/>
      <c r="N56" s="155"/>
      <c r="O56" s="157"/>
      <c r="P56" s="148"/>
    </row>
    <row r="57" spans="1:16" ht="12.75" customHeight="1">
      <c r="A57" s="149">
        <v>2</v>
      </c>
      <c r="B57" s="161" t="str">
        <f>VLOOKUP(A57,'пр.взвешивания'!B8:C25,2,FALSE)</f>
        <v>КУЛЬБАБЕНКО Татьяна Борисовна</v>
      </c>
      <c r="C57" s="161" t="str">
        <f>VLOOKUP(B57,'пр.взвешивания'!C8:D25,2,FALSE)</f>
        <v>24.11.92 кмс</v>
      </c>
      <c r="D57" s="161" t="str">
        <f>VLOOKUP(C57,'пр.взвешивания'!D8:E25,2,FALSE)</f>
        <v>ПФО Оренбургская Бузулук ПР</v>
      </c>
      <c r="E57" s="162"/>
      <c r="F57" s="162"/>
      <c r="G57" s="149"/>
      <c r="H57" s="149"/>
      <c r="I57" s="149">
        <v>7</v>
      </c>
      <c r="J57" s="161" t="str">
        <f>VLOOKUP(I57,'пр.взвешивания'!B6:E25,2,FALSE)</f>
        <v>ИСЛАНБЕКОВА Марьям Абдуллаевна</v>
      </c>
      <c r="K57" s="161" t="str">
        <f>VLOOKUP(J57,'пр.взвешивания'!C6:F25,2,FALSE)</f>
        <v>21.07.90 мс</v>
      </c>
      <c r="L57" s="161" t="str">
        <f>VLOOKUP(K57,'пр.взвешивания'!D6:G25,2,FALSE)</f>
        <v>ДВФО Камчатский Петропавловск-камчатский ВС</v>
      </c>
      <c r="M57" s="162"/>
      <c r="N57" s="162"/>
      <c r="O57" s="149"/>
      <c r="P57" s="149"/>
    </row>
    <row r="58" spans="1:16" ht="12.75" customHeight="1" thickBot="1">
      <c r="A58" s="164"/>
      <c r="B58" s="165"/>
      <c r="C58" s="165"/>
      <c r="D58" s="165"/>
      <c r="E58" s="163"/>
      <c r="F58" s="163"/>
      <c r="G58" s="164"/>
      <c r="H58" s="164"/>
      <c r="I58" s="164"/>
      <c r="J58" s="165"/>
      <c r="K58" s="165"/>
      <c r="L58" s="165"/>
      <c r="M58" s="163"/>
      <c r="N58" s="163"/>
      <c r="O58" s="164"/>
      <c r="P58" s="164"/>
    </row>
    <row r="59" spans="1:16" ht="12.75" customHeight="1">
      <c r="A59" s="148">
        <v>4</v>
      </c>
      <c r="B59" s="167" t="str">
        <f>VLOOKUP(A59,'пр.взвешивания'!B10:C27,2,FALSE)</f>
        <v>АСЛАНОВА Эльпида Дмитриевна</v>
      </c>
      <c r="C59" s="167" t="str">
        <f>VLOOKUP(B59,'пр.взвешивания'!C10:D27,2,FALSE)</f>
        <v>19.12.91 мс</v>
      </c>
      <c r="D59" s="167" t="str">
        <f>VLOOKUP(C59,'пр.взвешивания'!D10:E27,2,FALSE)</f>
        <v>ЮФО  Краснодарский Анапа МО</v>
      </c>
      <c r="E59" s="155"/>
      <c r="F59" s="156"/>
      <c r="G59" s="157"/>
      <c r="H59" s="148"/>
      <c r="I59" s="148">
        <v>9</v>
      </c>
      <c r="J59" s="166" t="str">
        <f>VLOOKUP(I59,'пр.взвешивания'!B6:E25,2,FALSE)</f>
        <v>ЕЖОВА Ксения Владимировна</v>
      </c>
      <c r="K59" s="166" t="str">
        <f>VLOOKUP(J59,'пр.взвешивания'!C6:F25,2,FALSE)</f>
        <v>09.09.86 мс</v>
      </c>
      <c r="L59" s="166" t="str">
        <f>VLOOKUP(K59,'пр.взвешивания'!D6:G25,2,FALSE)</f>
        <v>С.Петербург ПР</v>
      </c>
      <c r="M59" s="155"/>
      <c r="N59" s="156"/>
      <c r="O59" s="157"/>
      <c r="P59" s="148"/>
    </row>
    <row r="60" spans="1:16" ht="12.75" customHeight="1">
      <c r="A60" s="148"/>
      <c r="B60" s="161"/>
      <c r="C60" s="161"/>
      <c r="D60" s="161"/>
      <c r="E60" s="155"/>
      <c r="F60" s="155"/>
      <c r="G60" s="157"/>
      <c r="H60" s="148"/>
      <c r="I60" s="148"/>
      <c r="J60" s="161"/>
      <c r="K60" s="161"/>
      <c r="L60" s="161"/>
      <c r="M60" s="155"/>
      <c r="N60" s="155"/>
      <c r="O60" s="157"/>
      <c r="P60" s="148"/>
    </row>
    <row r="61" spans="1:16" ht="12.75" customHeight="1">
      <c r="A61" s="149">
        <v>3</v>
      </c>
      <c r="B61" s="161" t="str">
        <f>VLOOKUP(A61,'пр.взвешивания'!B6:C23,2,FALSE)</f>
        <v>ЧИБИСОВА Ксения Эдуардовна</v>
      </c>
      <c r="C61" s="161" t="str">
        <f>VLOOKUP(B61,'пр.взвешивания'!C6:D23,2,FALSE)</f>
        <v>13.07.88 МС</v>
      </c>
      <c r="D61" s="161" t="str">
        <f>VLOOKUP(C61,'пр.взвешивания'!D6:E23,2,FALSE)</f>
        <v>ПФО Пермский Пермь Д</v>
      </c>
      <c r="E61" s="162"/>
      <c r="F61" s="162"/>
      <c r="G61" s="149"/>
      <c r="H61" s="149"/>
      <c r="I61" s="149">
        <v>8</v>
      </c>
      <c r="J61" s="161" t="str">
        <f>VLOOKUP(I61,'пр.взвешивания'!B6:E25,2,FALSE)</f>
        <v>ШАМРАЙ Ольга Сергеевна</v>
      </c>
      <c r="K61" s="161" t="str">
        <f>VLOOKUP(J61,'пр.взвешивания'!C6:F25,2,FALSE)</f>
        <v>14.04.85 мс</v>
      </c>
      <c r="L61" s="161" t="str">
        <f>VLOOKUP(K61,'пр.взвешивания'!D6:G25,2,FALSE)</f>
        <v>ПФО Оренбургская Бузулук Д</v>
      </c>
      <c r="M61" s="162"/>
      <c r="N61" s="162"/>
      <c r="O61" s="149"/>
      <c r="P61" s="149"/>
    </row>
    <row r="62" spans="1:16" ht="12.75" customHeight="1" thickBot="1">
      <c r="A62" s="164"/>
      <c r="B62" s="165"/>
      <c r="C62" s="165"/>
      <c r="D62" s="165"/>
      <c r="E62" s="163"/>
      <c r="F62" s="163"/>
      <c r="G62" s="164"/>
      <c r="H62" s="164"/>
      <c r="I62" s="164"/>
      <c r="J62" s="165"/>
      <c r="K62" s="165"/>
      <c r="L62" s="165"/>
      <c r="M62" s="163"/>
      <c r="N62" s="163"/>
      <c r="O62" s="164"/>
      <c r="P62" s="164"/>
    </row>
    <row r="63" spans="1:16" ht="12.75" customHeight="1">
      <c r="A63" s="149">
        <v>1</v>
      </c>
      <c r="B63" s="167" t="str">
        <f>VLOOKUP(A63,'пр.взвешивания'!B6:C23,2,FALSE)</f>
        <v>СВЕКРОВКИНА Екатерина Алексеевна</v>
      </c>
      <c r="C63" s="167" t="str">
        <f>VLOOKUP(B63,'пр.взвешивания'!C6:D23,2,FALSE)</f>
        <v>16.09.93 кмс</v>
      </c>
      <c r="D63" s="167" t="str">
        <f>VLOOKUP(C63,'пр.взвешивания'!D6:E23,2,FALSE)</f>
        <v>ЦФО Владимирская Александров Д</v>
      </c>
      <c r="E63" s="149" t="s">
        <v>29</v>
      </c>
      <c r="F63" s="162"/>
      <c r="G63" s="149"/>
      <c r="H63" s="149"/>
      <c r="I63" s="149">
        <v>6</v>
      </c>
      <c r="J63" s="167" t="str">
        <f>VLOOKUP(I63,'пр.взвешивания'!B6:E25,2,FALSE)</f>
        <v>ГОЛУБЕВА Светлана Юрьевна</v>
      </c>
      <c r="K63" s="167" t="str">
        <f>VLOOKUP(J63,'пр.взвешивания'!C6:F25,2,FALSE)</f>
        <v>17.06.89 кмс</v>
      </c>
      <c r="L63" s="167" t="str">
        <f>VLOOKUP(K63,'пр.взвешивания'!D6:G25,2,FALSE)</f>
        <v>МОСКВА С-70 Д</v>
      </c>
      <c r="M63" s="149" t="s">
        <v>29</v>
      </c>
      <c r="N63" s="162"/>
      <c r="O63" s="149"/>
      <c r="P63" s="149"/>
    </row>
    <row r="64" spans="1:16" ht="12.75" customHeight="1" thickBot="1">
      <c r="A64" s="164"/>
      <c r="B64" s="165"/>
      <c r="C64" s="165"/>
      <c r="D64" s="165"/>
      <c r="E64" s="164"/>
      <c r="F64" s="163"/>
      <c r="G64" s="164"/>
      <c r="H64" s="164"/>
      <c r="I64" s="164"/>
      <c r="J64" s="165"/>
      <c r="K64" s="165"/>
      <c r="L64" s="165"/>
      <c r="M64" s="164"/>
      <c r="N64" s="163"/>
      <c r="O64" s="164"/>
      <c r="P64" s="164"/>
    </row>
    <row r="67" ht="12.75" customHeight="1"/>
    <row r="69" ht="12.75" customHeight="1"/>
    <row r="71" ht="12.75" customHeight="1"/>
    <row r="73" ht="12.75" customHeight="1"/>
    <row r="75" ht="12.75" customHeight="1"/>
  </sheetData>
  <sheetProtection/>
  <mergeCells count="424"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M44:M45"/>
    <mergeCell ref="N44:N45"/>
    <mergeCell ref="O44:O45"/>
    <mergeCell ref="I42:I43"/>
    <mergeCell ref="I44:I45"/>
    <mergeCell ref="J44:J45"/>
    <mergeCell ref="K44:K45"/>
    <mergeCell ref="M39:M40"/>
    <mergeCell ref="N39:N40"/>
    <mergeCell ref="O39:O40"/>
    <mergeCell ref="P39:P40"/>
    <mergeCell ref="I39:I40"/>
    <mergeCell ref="J39:J40"/>
    <mergeCell ref="K39:K40"/>
    <mergeCell ref="L39:L40"/>
    <mergeCell ref="M26:M27"/>
    <mergeCell ref="N26:N27"/>
    <mergeCell ref="O26:O27"/>
    <mergeCell ref="P26:P27"/>
    <mergeCell ref="I26:I27"/>
    <mergeCell ref="J26:J27"/>
    <mergeCell ref="K26:K27"/>
    <mergeCell ref="L26:L27"/>
    <mergeCell ref="M13:M14"/>
    <mergeCell ref="N13:N14"/>
    <mergeCell ref="O13:O14"/>
    <mergeCell ref="P13:P14"/>
    <mergeCell ref="I13:I14"/>
    <mergeCell ref="J13:J14"/>
    <mergeCell ref="K13:K14"/>
    <mergeCell ref="L13:L14"/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G7:G8"/>
    <mergeCell ref="H7:H8"/>
    <mergeCell ref="A7:A8"/>
    <mergeCell ref="B7:B8"/>
    <mergeCell ref="C7:C8"/>
    <mergeCell ref="D7:D8"/>
    <mergeCell ref="A5:A6"/>
    <mergeCell ref="B5:B6"/>
    <mergeCell ref="C5:C6"/>
    <mergeCell ref="D5:D6"/>
    <mergeCell ref="E7:E8"/>
    <mergeCell ref="F7:F8"/>
    <mergeCell ref="E3:E4"/>
    <mergeCell ref="F3:F4"/>
    <mergeCell ref="G3:G4"/>
    <mergeCell ref="H3:H4"/>
    <mergeCell ref="E5:E6"/>
    <mergeCell ref="F5:F6"/>
    <mergeCell ref="G5:G6"/>
    <mergeCell ref="H5:H6"/>
    <mergeCell ref="B35:B36"/>
    <mergeCell ref="C35:C36"/>
    <mergeCell ref="D35:D36"/>
    <mergeCell ref="E35:E36"/>
    <mergeCell ref="F35:F36"/>
    <mergeCell ref="A1:H1"/>
    <mergeCell ref="A3:A4"/>
    <mergeCell ref="B3:B4"/>
    <mergeCell ref="C3:C4"/>
    <mergeCell ref="D3:D4"/>
    <mergeCell ref="G35:G36"/>
    <mergeCell ref="H35:H36"/>
    <mergeCell ref="B37:B38"/>
    <mergeCell ref="A39:A40"/>
    <mergeCell ref="A37:A38"/>
    <mergeCell ref="B39:B40"/>
    <mergeCell ref="F37:F38"/>
    <mergeCell ref="H37:H38"/>
    <mergeCell ref="H39:H40"/>
    <mergeCell ref="A35:A36"/>
    <mergeCell ref="A44:A45"/>
    <mergeCell ref="B44:B45"/>
    <mergeCell ref="A42:A43"/>
    <mergeCell ref="C44:C45"/>
    <mergeCell ref="D44:D45"/>
    <mergeCell ref="E37:E38"/>
    <mergeCell ref="E44:E45"/>
    <mergeCell ref="F44:F45"/>
    <mergeCell ref="C37:C38"/>
    <mergeCell ref="D37:D38"/>
    <mergeCell ref="C39:C40"/>
    <mergeCell ref="D39:D40"/>
    <mergeCell ref="G37:G38"/>
    <mergeCell ref="E39:E40"/>
    <mergeCell ref="F39:F40"/>
    <mergeCell ref="G39:G40"/>
    <mergeCell ref="G44:G45"/>
    <mergeCell ref="F48:F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52:B53"/>
    <mergeCell ref="C52:C53"/>
    <mergeCell ref="D52:D53"/>
    <mergeCell ref="E52:E53"/>
    <mergeCell ref="F52:F53"/>
    <mergeCell ref="G48:G49"/>
    <mergeCell ref="B48:B49"/>
    <mergeCell ref="C48:C49"/>
    <mergeCell ref="D48:D49"/>
    <mergeCell ref="E48:E49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2:A53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zoomScalePageLayoutView="0" workbookViewId="0" topLeftCell="A1">
      <selection activeCell="B6" sqref="B6:G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44" t="str">
        <f>HYPERLINK('[3]реквизиты'!$A$2)</f>
        <v>Чемпионат России по САМБО среди женщин</v>
      </c>
      <c r="B1" s="181"/>
      <c r="C1" s="181"/>
      <c r="D1" s="181"/>
      <c r="E1" s="181"/>
      <c r="F1" s="181"/>
      <c r="G1" s="181"/>
    </row>
    <row r="2" spans="1:7" ht="12.75">
      <c r="A2" s="182" t="str">
        <f>HYPERLINK('[3]реквизиты'!$A$3)</f>
        <v>14-17 июня 2011 г.       г. Краснокамск</v>
      </c>
      <c r="B2" s="182"/>
      <c r="C2" s="182"/>
      <c r="D2" s="182"/>
      <c r="E2" s="182"/>
      <c r="F2" s="182"/>
      <c r="G2" s="182"/>
    </row>
    <row r="3" ht="33" customHeight="1">
      <c r="E3" s="70" t="s">
        <v>40</v>
      </c>
    </row>
    <row r="4" spans="1:7" ht="12.75">
      <c r="A4" s="149" t="s">
        <v>16</v>
      </c>
      <c r="B4" s="149" t="s">
        <v>0</v>
      </c>
      <c r="C4" s="149" t="s">
        <v>1</v>
      </c>
      <c r="D4" s="149" t="s">
        <v>17</v>
      </c>
      <c r="E4" s="149" t="s">
        <v>18</v>
      </c>
      <c r="F4" s="149" t="s">
        <v>19</v>
      </c>
      <c r="G4" s="149" t="s">
        <v>20</v>
      </c>
    </row>
    <row r="5" spans="1:7" ht="12.75">
      <c r="A5" s="150"/>
      <c r="B5" s="150"/>
      <c r="C5" s="150"/>
      <c r="D5" s="150"/>
      <c r="E5" s="150"/>
      <c r="F5" s="150"/>
      <c r="G5" s="150"/>
    </row>
    <row r="6" spans="1:7" ht="12.75" customHeight="1">
      <c r="A6" s="161">
        <v>1</v>
      </c>
      <c r="B6" s="174">
        <v>1</v>
      </c>
      <c r="C6" s="175" t="s">
        <v>41</v>
      </c>
      <c r="D6" s="177" t="s">
        <v>42</v>
      </c>
      <c r="E6" s="177" t="s">
        <v>43</v>
      </c>
      <c r="F6" s="177"/>
      <c r="G6" s="177" t="s">
        <v>44</v>
      </c>
    </row>
    <row r="7" spans="1:7" ht="12.75">
      <c r="A7" s="161"/>
      <c r="B7" s="174"/>
      <c r="C7" s="176" t="s">
        <v>45</v>
      </c>
      <c r="D7" s="178" t="s">
        <v>46</v>
      </c>
      <c r="E7" s="178" t="s">
        <v>47</v>
      </c>
      <c r="F7" s="178"/>
      <c r="G7" s="178" t="s">
        <v>48</v>
      </c>
    </row>
    <row r="8" spans="1:7" ht="12.75" customHeight="1">
      <c r="A8" s="161">
        <v>2</v>
      </c>
      <c r="B8" s="174">
        <v>2</v>
      </c>
      <c r="C8" s="175" t="s">
        <v>49</v>
      </c>
      <c r="D8" s="177" t="s">
        <v>50</v>
      </c>
      <c r="E8" s="177" t="s">
        <v>51</v>
      </c>
      <c r="F8" s="177"/>
      <c r="G8" s="177" t="s">
        <v>52</v>
      </c>
    </row>
    <row r="9" spans="1:7" ht="12.75">
      <c r="A9" s="161"/>
      <c r="B9" s="174"/>
      <c r="C9" s="176" t="s">
        <v>53</v>
      </c>
      <c r="D9" s="178" t="s">
        <v>54</v>
      </c>
      <c r="E9" s="178" t="s">
        <v>55</v>
      </c>
      <c r="F9" s="178"/>
      <c r="G9" s="178" t="s">
        <v>56</v>
      </c>
    </row>
    <row r="10" spans="1:7" ht="12.75" customHeight="1">
      <c r="A10" s="161">
        <v>3</v>
      </c>
      <c r="B10" s="174">
        <v>3</v>
      </c>
      <c r="C10" s="175" t="s">
        <v>57</v>
      </c>
      <c r="D10" s="177" t="s">
        <v>58</v>
      </c>
      <c r="E10" s="177" t="s">
        <v>59</v>
      </c>
      <c r="F10" s="177"/>
      <c r="G10" s="177" t="s">
        <v>60</v>
      </c>
    </row>
    <row r="11" spans="1:7" ht="12.75">
      <c r="A11" s="161"/>
      <c r="B11" s="174"/>
      <c r="C11" s="176" t="s">
        <v>61</v>
      </c>
      <c r="D11" s="178" t="s">
        <v>62</v>
      </c>
      <c r="E11" s="178" t="s">
        <v>63</v>
      </c>
      <c r="F11" s="178" t="s">
        <v>64</v>
      </c>
      <c r="G11" s="178" t="s">
        <v>65</v>
      </c>
    </row>
    <row r="12" spans="1:7" ht="12.75" customHeight="1">
      <c r="A12" s="161">
        <v>4</v>
      </c>
      <c r="B12" s="174">
        <v>4</v>
      </c>
      <c r="C12" s="175" t="s">
        <v>66</v>
      </c>
      <c r="D12" s="177" t="s">
        <v>67</v>
      </c>
      <c r="E12" s="177" t="s">
        <v>68</v>
      </c>
      <c r="F12" s="177" t="s">
        <v>69</v>
      </c>
      <c r="G12" s="177" t="s">
        <v>70</v>
      </c>
    </row>
    <row r="13" spans="1:7" ht="12.75">
      <c r="A13" s="161"/>
      <c r="B13" s="174"/>
      <c r="C13" s="176"/>
      <c r="D13" s="178"/>
      <c r="E13" s="178"/>
      <c r="F13" s="178"/>
      <c r="G13" s="178"/>
    </row>
    <row r="14" spans="1:7" ht="12.75" customHeight="1">
      <c r="A14" s="161">
        <v>5</v>
      </c>
      <c r="B14" s="174">
        <v>5</v>
      </c>
      <c r="C14" s="175" t="s">
        <v>71</v>
      </c>
      <c r="D14" s="177" t="s">
        <v>72</v>
      </c>
      <c r="E14" s="177" t="s">
        <v>73</v>
      </c>
      <c r="F14" s="177" t="s">
        <v>74</v>
      </c>
      <c r="G14" s="177" t="s">
        <v>75</v>
      </c>
    </row>
    <row r="15" spans="1:7" ht="12.75">
      <c r="A15" s="161"/>
      <c r="B15" s="174"/>
      <c r="C15" s="176"/>
      <c r="D15" s="178"/>
      <c r="E15" s="178"/>
      <c r="F15" s="178"/>
      <c r="G15" s="178"/>
    </row>
    <row r="16" spans="1:7" ht="12.75" customHeight="1">
      <c r="A16" s="161">
        <v>6</v>
      </c>
      <c r="B16" s="174">
        <v>6</v>
      </c>
      <c r="C16" s="175" t="s">
        <v>76</v>
      </c>
      <c r="D16" s="177" t="s">
        <v>77</v>
      </c>
      <c r="E16" s="177" t="s">
        <v>78</v>
      </c>
      <c r="F16" s="177" t="s">
        <v>79</v>
      </c>
      <c r="G16" s="177" t="s">
        <v>80</v>
      </c>
    </row>
    <row r="17" spans="1:7" ht="12.75">
      <c r="A17" s="161"/>
      <c r="B17" s="174"/>
      <c r="C17" s="176"/>
      <c r="D17" s="178"/>
      <c r="E17" s="178"/>
      <c r="F17" s="178"/>
      <c r="G17" s="178"/>
    </row>
    <row r="18" spans="1:7" ht="12.75" customHeight="1">
      <c r="A18" s="161">
        <v>7</v>
      </c>
      <c r="B18" s="174">
        <v>7</v>
      </c>
      <c r="C18" s="175" t="s">
        <v>81</v>
      </c>
      <c r="D18" s="177" t="s">
        <v>82</v>
      </c>
      <c r="E18" s="177" t="s">
        <v>83</v>
      </c>
      <c r="F18" s="177"/>
      <c r="G18" s="177" t="s">
        <v>84</v>
      </c>
    </row>
    <row r="19" spans="1:7" ht="12.75">
      <c r="A19" s="161"/>
      <c r="B19" s="174"/>
      <c r="C19" s="176"/>
      <c r="D19" s="178"/>
      <c r="E19" s="178"/>
      <c r="F19" s="178"/>
      <c r="G19" s="178"/>
    </row>
    <row r="20" spans="1:7" ht="12.75" customHeight="1">
      <c r="A20" s="161">
        <v>8</v>
      </c>
      <c r="B20" s="174">
        <v>8</v>
      </c>
      <c r="C20" s="175" t="s">
        <v>85</v>
      </c>
      <c r="D20" s="177" t="s">
        <v>86</v>
      </c>
      <c r="E20" s="177" t="s">
        <v>87</v>
      </c>
      <c r="F20" s="177"/>
      <c r="G20" s="177" t="s">
        <v>88</v>
      </c>
    </row>
    <row r="21" spans="1:7" ht="12.75">
      <c r="A21" s="161"/>
      <c r="B21" s="174"/>
      <c r="C21" s="176"/>
      <c r="D21" s="178"/>
      <c r="E21" s="178"/>
      <c r="F21" s="178"/>
      <c r="G21" s="178"/>
    </row>
    <row r="22" spans="1:7" ht="12.75" customHeight="1">
      <c r="A22" s="161">
        <v>9</v>
      </c>
      <c r="B22" s="174">
        <v>9</v>
      </c>
      <c r="C22" s="175" t="s">
        <v>89</v>
      </c>
      <c r="D22" s="177" t="s">
        <v>90</v>
      </c>
      <c r="E22" s="177" t="s">
        <v>91</v>
      </c>
      <c r="F22" s="177" t="s">
        <v>92</v>
      </c>
      <c r="G22" s="177" t="s">
        <v>93</v>
      </c>
    </row>
    <row r="23" spans="1:7" ht="12.75">
      <c r="A23" s="161"/>
      <c r="B23" s="174"/>
      <c r="C23" s="176"/>
      <c r="D23" s="178"/>
      <c r="E23" s="178"/>
      <c r="F23" s="178"/>
      <c r="G23" s="178"/>
    </row>
    <row r="24" spans="1:8" ht="12.75">
      <c r="A24" s="161">
        <v>10</v>
      </c>
      <c r="B24" s="174">
        <v>10</v>
      </c>
      <c r="C24" s="175" t="s">
        <v>94</v>
      </c>
      <c r="D24" s="177" t="s">
        <v>95</v>
      </c>
      <c r="E24" s="177" t="s">
        <v>96</v>
      </c>
      <c r="F24" s="177" t="s">
        <v>97</v>
      </c>
      <c r="G24" s="177" t="s">
        <v>98</v>
      </c>
      <c r="H24" s="3"/>
    </row>
    <row r="25" spans="1:8" ht="12.75">
      <c r="A25" s="161"/>
      <c r="B25" s="174"/>
      <c r="C25" s="176"/>
      <c r="D25" s="178"/>
      <c r="E25" s="178"/>
      <c r="F25" s="178"/>
      <c r="G25" s="178"/>
      <c r="H25" s="3"/>
    </row>
    <row r="26" spans="1:8" ht="12.75">
      <c r="A26" s="180"/>
      <c r="B26" s="180"/>
      <c r="C26" s="180"/>
      <c r="D26" s="180"/>
      <c r="E26" s="180"/>
      <c r="F26" s="180"/>
      <c r="G26" s="179"/>
      <c r="H26" s="3"/>
    </row>
    <row r="27" spans="1:8" ht="12.75">
      <c r="A27" s="180"/>
      <c r="B27" s="180"/>
      <c r="C27" s="180"/>
      <c r="D27" s="180"/>
      <c r="E27" s="180"/>
      <c r="F27" s="180"/>
      <c r="G27" s="179"/>
      <c r="H27" s="3"/>
    </row>
    <row r="28" spans="1:8" ht="12.75">
      <c r="A28" s="180"/>
      <c r="B28" s="180"/>
      <c r="C28" s="180"/>
      <c r="D28" s="180"/>
      <c r="E28" s="180"/>
      <c r="F28" s="180"/>
      <c r="G28" s="180"/>
      <c r="H28" s="3"/>
    </row>
    <row r="29" spans="1:8" ht="12.75">
      <c r="A29" s="180"/>
      <c r="B29" s="180"/>
      <c r="C29" s="180"/>
      <c r="D29" s="180"/>
      <c r="E29" s="180"/>
      <c r="F29" s="180"/>
      <c r="G29" s="180"/>
      <c r="H29" s="3"/>
    </row>
    <row r="30" spans="1:8" ht="12.75">
      <c r="A30" s="180"/>
      <c r="B30" s="180"/>
      <c r="C30" s="180"/>
      <c r="D30" s="180"/>
      <c r="E30" s="180"/>
      <c r="F30" s="180"/>
      <c r="G30" s="179"/>
      <c r="H30" s="3"/>
    </row>
    <row r="31" spans="1:8" ht="12.75">
      <c r="A31" s="180"/>
      <c r="B31" s="180"/>
      <c r="C31" s="180"/>
      <c r="D31" s="180"/>
      <c r="E31" s="180"/>
      <c r="F31" s="180"/>
      <c r="G31" s="179"/>
      <c r="H31" s="3"/>
    </row>
    <row r="32" spans="1:8" ht="12.75">
      <c r="A32" s="180"/>
      <c r="B32" s="180"/>
      <c r="C32" s="180"/>
      <c r="D32" s="180"/>
      <c r="E32" s="180"/>
      <c r="F32" s="180"/>
      <c r="G32" s="180"/>
      <c r="H32" s="3"/>
    </row>
    <row r="33" spans="1:8" ht="12.75">
      <c r="A33" s="180"/>
      <c r="B33" s="180"/>
      <c r="C33" s="180"/>
      <c r="D33" s="180"/>
      <c r="E33" s="180"/>
      <c r="F33" s="180"/>
      <c r="G33" s="180"/>
      <c r="H33" s="3"/>
    </row>
    <row r="34" spans="1:8" ht="12.75">
      <c r="A34" s="180"/>
      <c r="B34" s="180"/>
      <c r="C34" s="180"/>
      <c r="D34" s="180"/>
      <c r="E34" s="180"/>
      <c r="F34" s="180"/>
      <c r="G34" s="179"/>
      <c r="H34" s="3"/>
    </row>
    <row r="35" spans="1:8" ht="12.75">
      <c r="A35" s="180"/>
      <c r="B35" s="180"/>
      <c r="C35" s="180"/>
      <c r="D35" s="180"/>
      <c r="E35" s="180"/>
      <c r="F35" s="180"/>
      <c r="G35" s="179"/>
      <c r="H35" s="3"/>
    </row>
    <row r="36" spans="1:8" ht="12.75">
      <c r="A36" s="180"/>
      <c r="B36" s="180"/>
      <c r="C36" s="180"/>
      <c r="D36" s="180"/>
      <c r="E36" s="180"/>
      <c r="F36" s="180"/>
      <c r="G36" s="180"/>
      <c r="H36" s="3"/>
    </row>
    <row r="37" spans="1:8" ht="12.75">
      <c r="A37" s="180"/>
      <c r="B37" s="180"/>
      <c r="C37" s="180"/>
      <c r="D37" s="180"/>
      <c r="E37" s="180"/>
      <c r="F37" s="180"/>
      <c r="G37" s="180"/>
      <c r="H37" s="3"/>
    </row>
    <row r="38" spans="1:8" ht="12.75">
      <c r="A38" s="180"/>
      <c r="B38" s="180"/>
      <c r="C38" s="180"/>
      <c r="D38" s="180"/>
      <c r="E38" s="180"/>
      <c r="F38" s="180"/>
      <c r="G38" s="179"/>
      <c r="H38" s="3"/>
    </row>
    <row r="39" spans="1:8" ht="12.75">
      <c r="A39" s="180"/>
      <c r="B39" s="180"/>
      <c r="C39" s="180"/>
      <c r="D39" s="180"/>
      <c r="E39" s="180"/>
      <c r="F39" s="180"/>
      <c r="G39" s="179"/>
      <c r="H39" s="3"/>
    </row>
    <row r="40" spans="1:8" ht="12.75">
      <c r="A40" s="180"/>
      <c r="B40" s="180"/>
      <c r="C40" s="180"/>
      <c r="D40" s="180"/>
      <c r="E40" s="180"/>
      <c r="F40" s="180"/>
      <c r="G40" s="180"/>
      <c r="H40" s="3"/>
    </row>
    <row r="41" spans="1:8" ht="12.75">
      <c r="A41" s="180"/>
      <c r="B41" s="180"/>
      <c r="C41" s="180"/>
      <c r="D41" s="180"/>
      <c r="E41" s="180"/>
      <c r="F41" s="180"/>
      <c r="G41" s="180"/>
      <c r="H41" s="3"/>
    </row>
    <row r="42" spans="1:8" ht="12.75">
      <c r="A42" s="180"/>
      <c r="B42" s="180"/>
      <c r="C42" s="180"/>
      <c r="D42" s="180"/>
      <c r="E42" s="180"/>
      <c r="F42" s="180"/>
      <c r="G42" s="179"/>
      <c r="H42" s="3"/>
    </row>
    <row r="43" spans="1:8" ht="12.75">
      <c r="A43" s="180"/>
      <c r="B43" s="180"/>
      <c r="C43" s="180"/>
      <c r="D43" s="180"/>
      <c r="E43" s="180"/>
      <c r="F43" s="180"/>
      <c r="G43" s="179"/>
      <c r="H43" s="3"/>
    </row>
    <row r="44" spans="1:8" ht="12.75">
      <c r="A44" s="180"/>
      <c r="B44" s="180"/>
      <c r="C44" s="180"/>
      <c r="D44" s="180"/>
      <c r="E44" s="180"/>
      <c r="F44" s="180"/>
      <c r="G44" s="180"/>
      <c r="H44" s="3"/>
    </row>
    <row r="45" spans="1:8" ht="12.75">
      <c r="A45" s="180"/>
      <c r="B45" s="180"/>
      <c r="C45" s="180"/>
      <c r="D45" s="180"/>
      <c r="E45" s="180"/>
      <c r="F45" s="180"/>
      <c r="G45" s="180"/>
      <c r="H45" s="3"/>
    </row>
    <row r="46" spans="1:8" ht="12.75">
      <c r="A46" s="180"/>
      <c r="B46" s="180"/>
      <c r="C46" s="180"/>
      <c r="D46" s="180"/>
      <c r="E46" s="180"/>
      <c r="F46" s="180"/>
      <c r="G46" s="179"/>
      <c r="H46" s="3"/>
    </row>
    <row r="47" spans="1:8" ht="12.75">
      <c r="A47" s="180"/>
      <c r="B47" s="180"/>
      <c r="C47" s="180"/>
      <c r="D47" s="180"/>
      <c r="E47" s="180"/>
      <c r="F47" s="180"/>
      <c r="G47" s="179"/>
      <c r="H47" s="3"/>
    </row>
    <row r="48" spans="1:8" ht="12.75">
      <c r="A48" s="180"/>
      <c r="B48" s="180"/>
      <c r="C48" s="180"/>
      <c r="D48" s="180"/>
      <c r="E48" s="180"/>
      <c r="F48" s="180"/>
      <c r="G48" s="180"/>
      <c r="H48" s="3"/>
    </row>
    <row r="49" spans="1:8" ht="12.75">
      <c r="A49" s="180"/>
      <c r="B49" s="180"/>
      <c r="C49" s="180"/>
      <c r="D49" s="180"/>
      <c r="E49" s="180"/>
      <c r="F49" s="180"/>
      <c r="G49" s="180"/>
      <c r="H49" s="3"/>
    </row>
    <row r="50" spans="1:8" ht="12.75">
      <c r="A50" s="180"/>
      <c r="B50" s="180"/>
      <c r="C50" s="180"/>
      <c r="D50" s="180"/>
      <c r="E50" s="180"/>
      <c r="F50" s="180"/>
      <c r="G50" s="179"/>
      <c r="H50" s="3"/>
    </row>
    <row r="51" spans="1:8" ht="12.75">
      <c r="A51" s="180"/>
      <c r="B51" s="180"/>
      <c r="C51" s="180"/>
      <c r="D51" s="180"/>
      <c r="E51" s="180"/>
      <c r="F51" s="180"/>
      <c r="G51" s="179"/>
      <c r="H51" s="3"/>
    </row>
    <row r="52" spans="1:8" ht="12.75">
      <c r="A52" s="180"/>
      <c r="B52" s="180"/>
      <c r="C52" s="180"/>
      <c r="D52" s="180"/>
      <c r="E52" s="180"/>
      <c r="F52" s="180"/>
      <c r="G52" s="180"/>
      <c r="H52" s="3"/>
    </row>
    <row r="53" spans="1:8" ht="12.75">
      <c r="A53" s="180"/>
      <c r="B53" s="180"/>
      <c r="C53" s="180"/>
      <c r="D53" s="180"/>
      <c r="E53" s="180"/>
      <c r="F53" s="180"/>
      <c r="G53" s="180"/>
      <c r="H53" s="3"/>
    </row>
    <row r="54" spans="1:8" ht="12.75">
      <c r="A54" s="180"/>
      <c r="B54" s="180"/>
      <c r="C54" s="180"/>
      <c r="D54" s="180"/>
      <c r="E54" s="180"/>
      <c r="F54" s="180"/>
      <c r="G54" s="179"/>
      <c r="H54" s="3"/>
    </row>
    <row r="55" spans="1:8" ht="12.75">
      <c r="A55" s="180"/>
      <c r="B55" s="180"/>
      <c r="C55" s="180"/>
      <c r="D55" s="180"/>
      <c r="E55" s="180"/>
      <c r="F55" s="180"/>
      <c r="G55" s="179"/>
      <c r="H55" s="3"/>
    </row>
    <row r="56" spans="1:8" ht="12.75">
      <c r="A56" s="180"/>
      <c r="B56" s="180"/>
      <c r="C56" s="180"/>
      <c r="D56" s="180"/>
      <c r="E56" s="180"/>
      <c r="F56" s="180"/>
      <c r="G56" s="180"/>
      <c r="H56" s="3"/>
    </row>
    <row r="57" spans="1:8" ht="12.75">
      <c r="A57" s="180"/>
      <c r="B57" s="180"/>
      <c r="C57" s="180"/>
      <c r="D57" s="180"/>
      <c r="E57" s="180"/>
      <c r="F57" s="180"/>
      <c r="G57" s="180"/>
      <c r="H57" s="3"/>
    </row>
    <row r="58" spans="1:8" ht="12.75">
      <c r="A58" s="180"/>
      <c r="B58" s="180"/>
      <c r="C58" s="180"/>
      <c r="D58" s="180"/>
      <c r="E58" s="180"/>
      <c r="F58" s="180"/>
      <c r="G58" s="179"/>
      <c r="H58" s="3"/>
    </row>
    <row r="59" spans="1:8" ht="12.75">
      <c r="A59" s="180"/>
      <c r="B59" s="180"/>
      <c r="C59" s="180"/>
      <c r="D59" s="180"/>
      <c r="E59" s="180"/>
      <c r="F59" s="180"/>
      <c r="G59" s="179"/>
      <c r="H59" s="3"/>
    </row>
    <row r="60" spans="1:8" ht="12.75">
      <c r="A60" s="180"/>
      <c r="B60" s="180"/>
      <c r="C60" s="180"/>
      <c r="D60" s="180"/>
      <c r="E60" s="180"/>
      <c r="F60" s="180"/>
      <c r="G60" s="180"/>
      <c r="H60" s="3"/>
    </row>
    <row r="61" spans="1:8" ht="12.75">
      <c r="A61" s="180"/>
      <c r="B61" s="180"/>
      <c r="C61" s="180"/>
      <c r="D61" s="180"/>
      <c r="E61" s="180"/>
      <c r="F61" s="180"/>
      <c r="G61" s="180"/>
      <c r="H61" s="3"/>
    </row>
    <row r="62" spans="1:8" ht="12.75">
      <c r="A62" s="180"/>
      <c r="B62" s="180"/>
      <c r="C62" s="180"/>
      <c r="D62" s="180"/>
      <c r="E62" s="180"/>
      <c r="F62" s="180"/>
      <c r="G62" s="179"/>
      <c r="H62" s="3"/>
    </row>
    <row r="63" spans="1:8" ht="12.75">
      <c r="A63" s="180"/>
      <c r="B63" s="180"/>
      <c r="C63" s="180"/>
      <c r="D63" s="180"/>
      <c r="E63" s="180"/>
      <c r="F63" s="180"/>
      <c r="G63" s="179"/>
      <c r="H63" s="3"/>
    </row>
    <row r="64" spans="1:8" ht="12.75">
      <c r="A64" s="180"/>
      <c r="B64" s="180"/>
      <c r="C64" s="180"/>
      <c r="D64" s="180"/>
      <c r="E64" s="180"/>
      <c r="F64" s="180"/>
      <c r="G64" s="180"/>
      <c r="H64" s="3"/>
    </row>
    <row r="65" spans="1:8" ht="12.75">
      <c r="A65" s="180"/>
      <c r="B65" s="180"/>
      <c r="C65" s="180"/>
      <c r="D65" s="180"/>
      <c r="E65" s="180"/>
      <c r="F65" s="180"/>
      <c r="G65" s="180"/>
      <c r="H65" s="3"/>
    </row>
    <row r="66" spans="1:8" ht="12.75">
      <c r="A66" s="180"/>
      <c r="B66" s="180"/>
      <c r="C66" s="180"/>
      <c r="D66" s="180"/>
      <c r="E66" s="180"/>
      <c r="F66" s="180"/>
      <c r="G66" s="179"/>
      <c r="H66" s="3"/>
    </row>
    <row r="67" spans="1:8" ht="12.75">
      <c r="A67" s="180"/>
      <c r="B67" s="180"/>
      <c r="C67" s="180"/>
      <c r="D67" s="180"/>
      <c r="E67" s="180"/>
      <c r="F67" s="180"/>
      <c r="G67" s="179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sheetProtection/>
  <mergeCells count="226">
    <mergeCell ref="F64:F65"/>
    <mergeCell ref="G64:G65"/>
    <mergeCell ref="A62:A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B62:B63"/>
    <mergeCell ref="C62:C63"/>
    <mergeCell ref="D62:D63"/>
    <mergeCell ref="E58:E59"/>
    <mergeCell ref="E60:E61"/>
    <mergeCell ref="F60:F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G56:G57"/>
    <mergeCell ref="G58:G59"/>
    <mergeCell ref="A56:A57"/>
    <mergeCell ref="B56:B57"/>
    <mergeCell ref="C56:C57"/>
    <mergeCell ref="D56:D57"/>
    <mergeCell ref="E56:E57"/>
    <mergeCell ref="F56:F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C42:C43"/>
    <mergeCell ref="D42:D43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C34:C35"/>
    <mergeCell ref="D34:D35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C26:C27"/>
    <mergeCell ref="D26:D27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24:E25"/>
    <mergeCell ref="F24:F25"/>
    <mergeCell ref="G24:G25"/>
    <mergeCell ref="A24:A25"/>
    <mergeCell ref="B24:B25"/>
    <mergeCell ref="C24:C25"/>
    <mergeCell ref="D24:D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C16:C17"/>
    <mergeCell ref="D16:D17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2011-06-16T11:27:39Z</cp:lastPrinted>
  <dcterms:created xsi:type="dcterms:W3CDTF">1996-10-08T23:32:33Z</dcterms:created>
  <dcterms:modified xsi:type="dcterms:W3CDTF">2011-06-16T13:33:07Z</dcterms:modified>
  <cp:category/>
  <cp:version/>
  <cp:contentType/>
  <cp:contentStatus/>
</cp:coreProperties>
</file>