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наградной лист" sheetId="2" r:id="rId2"/>
    <sheet name="пр. хода" sheetId="3" r:id="rId3"/>
    <sheet name="круги" sheetId="4" r:id="rId4"/>
    <sheet name="ПОЛУФИНАЛ ФИНАЛ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<sst xmlns="http://schemas.openxmlformats.org/spreadsheetml/2006/main" count="255" uniqueCount="106">
  <si>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</si>
  <si>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</si>
  <si>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</si>
  <si>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</si>
  <si>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</si>
  <si>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</si>
  <si>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</si>
  <si>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</si>
  <si>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</si>
  <si>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</si>
  <si>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</si>
  <si>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</si>
  <si>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</si>
  <si>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</si>
  <si>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</si>
  <si>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</si>
  <si>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</si>
  <si>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</si>
  <si>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</si>
  <si>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</si>
  <si>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</si>
  <si>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</si>
  <si>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</si>
  <si>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</si>
  <si>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</si>
  <si>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</si>
  <si>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</si>
  <si>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</si>
  <si>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</si>
  <si>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</si>
  <si>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</si>
  <si>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</si>
  <si>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 xml:space="preserve">СВОБОДЕН 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</si>
  <si>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</si>
  <si>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</si>
  <si>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</si>
  <si>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</si>
  <si>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МАЗАНОВА Диана Геннадьевна</t>
  </si>
  <si>
    <t>22.12.92 кмс</t>
  </si>
  <si>
    <t>Москва МКС</t>
  </si>
  <si>
    <t>95435</t>
  </si>
  <si>
    <t>Шмаов ОВ Коротаскин ИВ</t>
  </si>
  <si>
    <t>БИКБЕРДИНА Кристина Геннадьевна</t>
  </si>
  <si>
    <t>16.03.92 мс</t>
  </si>
  <si>
    <t>ПФО Оренбургская Кувандык Д</t>
  </si>
  <si>
    <t>Баширов Р.З. Умбетов</t>
  </si>
  <si>
    <t>АГАЛАКОВА Дарья Михайловна</t>
  </si>
  <si>
    <t>06.11.94 1</t>
  </si>
  <si>
    <t>СЗФО Р. Коми Усинск МО</t>
  </si>
  <si>
    <t>Аббасов СМ</t>
  </si>
  <si>
    <t>ЕЧЕВСКАЯ Анастасия Константиновна</t>
  </si>
  <si>
    <t>11.04.92 кмс</t>
  </si>
  <si>
    <t>ЮФО  Краснодарский Сочи МО</t>
  </si>
  <si>
    <t xml:space="preserve">Авдеева ОВ </t>
  </si>
  <si>
    <t>ПЕТУНИНА Ксения Андреевна</t>
  </si>
  <si>
    <t>18.11.92 кмс</t>
  </si>
  <si>
    <t>УФО ХМАО-Югра Радужный МО</t>
  </si>
  <si>
    <t>6705622275</t>
  </si>
  <si>
    <t>Феактистов ЮН</t>
  </si>
  <si>
    <t>ГИЛЯЗОВА Сабина Альбертовна</t>
  </si>
  <si>
    <t>30.09.94 кмс</t>
  </si>
  <si>
    <t>Щенов АВ Коробков СВ</t>
  </si>
  <si>
    <t>ОЛЕЙНИКОВА Виктория Александровна</t>
  </si>
  <si>
    <t>02.06.93 кмс</t>
  </si>
  <si>
    <t>Калитин СС Шмаков ОВ</t>
  </si>
  <si>
    <t xml:space="preserve"> МАШАРОВА Любовь Владимировна</t>
  </si>
  <si>
    <t>18.05.92 мс</t>
  </si>
  <si>
    <t>СФО Ноосибирская Новосибирск МО</t>
  </si>
  <si>
    <t>003287</t>
  </si>
  <si>
    <t>Матвеев АБ Орлов АА Завалишин ВС</t>
  </si>
  <si>
    <t>КИТУНИНА Светлана Александровна</t>
  </si>
  <si>
    <t>15.07.94 кмс</t>
  </si>
  <si>
    <t>УФО Челябинская Челябинск МО</t>
  </si>
  <si>
    <t>Новикова НВ</t>
  </si>
  <si>
    <t>ЧИСТИЛИНА Светлана Игоревна</t>
  </si>
  <si>
    <t>02.08.94 кмс</t>
  </si>
  <si>
    <t xml:space="preserve">Дорошко ЕА </t>
  </si>
  <si>
    <t>МИШАРОВА Лиана Анатольевна</t>
  </si>
  <si>
    <t>26.08.94 кмс</t>
  </si>
  <si>
    <t>ПФО Татарстан Казань МО</t>
  </si>
  <si>
    <t>Сайфуллинов КИ</t>
  </si>
  <si>
    <t>в.к.    44      кг.</t>
  </si>
  <si>
    <t>3'2''</t>
  </si>
  <si>
    <t>1'33''</t>
  </si>
  <si>
    <t>56''</t>
  </si>
  <si>
    <t>2'38''</t>
  </si>
  <si>
    <t>4 КРУГ</t>
  </si>
  <si>
    <t>5 КРУГ</t>
  </si>
  <si>
    <t>1'48''</t>
  </si>
  <si>
    <t>2'14''</t>
  </si>
  <si>
    <t>3'11''</t>
  </si>
  <si>
    <t>3'36''</t>
  </si>
  <si>
    <t>15''</t>
  </si>
  <si>
    <t>3^0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</si>
  <si>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</si>
  <si>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</si>
  <si>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</si>
  <si>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</si>
  <si>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</si>
  <si>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</si>
  <si>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1</t>
  </si>
  <si>
    <t>2</t>
  </si>
  <si>
    <t>3</t>
  </si>
  <si>
    <t>5-6</t>
  </si>
  <si>
    <t>7-8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</si>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</sst>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i/>
      <sz val="14"/>
      <name val="Arial Narrow"/>
      <family val="2"/>
    </font>
    <font>
      <b/>
      <sz val="14"/>
      <name val="Arial"/>
      <family val="2"/>
    </font>
    <font>
      <b/>
      <sz val="18"/>
      <color indexed="10"/>
      <name val="CyrillicOld"/>
      <family val="0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1" fillId="0" borderId="9" xfId="15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0" borderId="11" xfId="15" applyNumberFormat="1" applyFont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15" applyFont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0" fillId="0" borderId="16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8" xfId="15" applyNumberFormat="1" applyFont="1" applyBorder="1" applyAlignment="1">
      <alignment horizontal="center"/>
    </xf>
    <xf numFmtId="0" fontId="0" fillId="0" borderId="1" xfId="15" applyNumberFormat="1" applyFont="1" applyBorder="1" applyAlignment="1">
      <alignment horizontal="center"/>
    </xf>
    <xf numFmtId="0" fontId="0" fillId="0" borderId="10" xfId="15" applyNumberFormat="1" applyFont="1" applyBorder="1" applyAlignment="1">
      <alignment horizontal="center"/>
    </xf>
    <xf numFmtId="0" fontId="0" fillId="0" borderId="17" xfId="15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9" fillId="0" borderId="0" xfId="15" applyFont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10" fillId="0" borderId="0" xfId="15" applyNumberFormat="1" applyFont="1" applyFill="1" applyBorder="1" applyAlignment="1" applyProtection="1">
      <alignment horizontal="center" vertical="center" wrapText="1"/>
      <protection/>
    </xf>
    <xf numFmtId="0" fontId="10" fillId="0" borderId="6" xfId="15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3" fillId="0" borderId="0" xfId="15" applyFont="1" applyBorder="1" applyAlignment="1">
      <alignment vertical="center" wrapText="1"/>
    </xf>
    <xf numFmtId="0" fontId="11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2" borderId="0" xfId="0" applyNumberFormat="1" applyFont="1" applyFill="1" applyBorder="1" applyAlignment="1">
      <alignment horizontal="center"/>
    </xf>
    <xf numFmtId="0" fontId="1" fillId="0" borderId="22" xfId="15" applyNumberFormat="1" applyFont="1" applyBorder="1" applyAlignment="1">
      <alignment horizontal="center"/>
    </xf>
    <xf numFmtId="0" fontId="1" fillId="0" borderId="0" xfId="15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0" borderId="1" xfId="15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4" xfId="15" applyNumberFormat="1" applyFont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3" xfId="15" applyNumberFormat="1" applyFont="1" applyBorder="1" applyAlignment="1">
      <alignment horizontal="center"/>
    </xf>
    <xf numFmtId="0" fontId="1" fillId="0" borderId="10" xfId="15" applyNumberFormat="1" applyFont="1" applyBorder="1" applyAlignment="1">
      <alignment horizontal="center"/>
    </xf>
    <xf numFmtId="0" fontId="1" fillId="0" borderId="9" xfId="15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0" borderId="14" xfId="15" applyNumberFormat="1" applyFont="1" applyFill="1" applyBorder="1" applyAlignment="1">
      <alignment horizontal="center"/>
    </xf>
    <xf numFmtId="0" fontId="0" fillId="0" borderId="1" xfId="15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0" borderId="13" xfId="15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10" xfId="15" applyNumberFormat="1" applyFont="1" applyFill="1" applyBorder="1" applyAlignment="1">
      <alignment horizontal="center"/>
    </xf>
    <xf numFmtId="0" fontId="0" fillId="2" borderId="23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7" xfId="15" applyNumberFormat="1" applyFont="1" applyFill="1" applyBorder="1" applyAlignment="1">
      <alignment horizontal="center"/>
    </xf>
    <xf numFmtId="0" fontId="0" fillId="0" borderId="11" xfId="15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0" fillId="2" borderId="6" xfId="0" applyNumberFormat="1" applyFont="1" applyFill="1" applyBorder="1" applyAlignment="1">
      <alignment horizontal="center"/>
    </xf>
    <xf numFmtId="0" fontId="1" fillId="0" borderId="7" xfId="15" applyNumberFormat="1" applyFont="1" applyBorder="1" applyAlignment="1">
      <alignment horizontal="center"/>
    </xf>
    <xf numFmtId="0" fontId="1" fillId="0" borderId="6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20" fontId="0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13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24" xfId="15" applyFont="1" applyBorder="1" applyAlignment="1">
      <alignment horizontal="center" vertical="center" wrapText="1"/>
    </xf>
    <xf numFmtId="0" fontId="17" fillId="3" borderId="25" xfId="15" applyNumberFormat="1" applyFont="1" applyFill="1" applyBorder="1" applyAlignment="1" applyProtection="1">
      <alignment horizontal="center" vertical="center" wrapText="1"/>
      <protection/>
    </xf>
    <xf numFmtId="0" fontId="17" fillId="3" borderId="26" xfId="15" applyNumberFormat="1" applyFont="1" applyFill="1" applyBorder="1" applyAlignment="1" applyProtection="1">
      <alignment horizontal="center" vertical="center" wrapText="1"/>
      <protection/>
    </xf>
    <xf numFmtId="0" fontId="17" fillId="3" borderId="27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Font="1" applyBorder="1" applyAlignment="1">
      <alignment horizontal="center" vertical="center" wrapText="1"/>
    </xf>
    <xf numFmtId="0" fontId="7" fillId="0" borderId="24" xfId="15" applyFont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0" fillId="5" borderId="29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0" fillId="5" borderId="31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6" borderId="29" xfId="0" applyFont="1" applyFill="1" applyBorder="1" applyAlignment="1">
      <alignment horizontal="center" vertical="center"/>
    </xf>
    <xf numFmtId="0" fontId="20" fillId="6" borderId="33" xfId="0" applyFont="1" applyFill="1" applyBorder="1" applyAlignment="1">
      <alignment horizontal="center" vertical="center"/>
    </xf>
    <xf numFmtId="0" fontId="20" fillId="6" borderId="31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20" fillId="7" borderId="33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18" fillId="8" borderId="25" xfId="15" applyFont="1" applyFill="1" applyBorder="1" applyAlignment="1" applyProtection="1">
      <alignment horizontal="center" vertical="center" wrapText="1"/>
      <protection/>
    </xf>
    <xf numFmtId="0" fontId="18" fillId="8" borderId="26" xfId="15" applyFont="1" applyFill="1" applyBorder="1" applyAlignment="1" applyProtection="1">
      <alignment horizontal="center" vertical="center" wrapText="1"/>
      <protection/>
    </xf>
    <xf numFmtId="0" fontId="18" fillId="8" borderId="27" xfId="15" applyFont="1" applyFill="1" applyBorder="1" applyAlignment="1" applyProtection="1">
      <alignment horizontal="center" vertical="center" wrapText="1"/>
      <protection/>
    </xf>
    <xf numFmtId="0" fontId="0" fillId="0" borderId="6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4" fillId="6" borderId="25" xfId="15" applyFont="1" applyFill="1" applyBorder="1" applyAlignment="1">
      <alignment horizontal="center" vertical="center"/>
    </xf>
    <xf numFmtId="0" fontId="14" fillId="6" borderId="26" xfId="15" applyFont="1" applyFill="1" applyBorder="1" applyAlignment="1">
      <alignment horizontal="center" vertical="center"/>
    </xf>
    <xf numFmtId="0" fontId="14" fillId="6" borderId="27" xfId="15" applyFont="1" applyFill="1" applyBorder="1" applyAlignment="1">
      <alignment horizontal="center" vertical="center"/>
    </xf>
    <xf numFmtId="0" fontId="16" fillId="3" borderId="25" xfId="15" applyNumberFormat="1" applyFont="1" applyFill="1" applyBorder="1" applyAlignment="1" applyProtection="1">
      <alignment horizontal="center" vertical="center" wrapText="1"/>
      <protection/>
    </xf>
    <xf numFmtId="0" fontId="16" fillId="3" borderId="26" xfId="15" applyNumberFormat="1" applyFont="1" applyFill="1" applyBorder="1" applyAlignment="1" applyProtection="1">
      <alignment horizontal="center" vertical="center" wrapText="1"/>
      <protection/>
    </xf>
    <xf numFmtId="0" fontId="16" fillId="3" borderId="27" xfId="15" applyNumberFormat="1" applyFont="1" applyFill="1" applyBorder="1" applyAlignment="1" applyProtection="1">
      <alignment horizontal="center" vertical="center" wrapText="1"/>
      <protection/>
    </xf>
    <xf numFmtId="0" fontId="15" fillId="4" borderId="25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left" vertical="center" wrapText="1"/>
    </xf>
    <xf numFmtId="0" fontId="3" fillId="0" borderId="38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Border="1" applyAlignment="1">
      <alignment vertical="center" wrapText="1"/>
    </xf>
    <xf numFmtId="0" fontId="3" fillId="0" borderId="44" xfId="0" applyNumberFormat="1" applyFont="1" applyBorder="1" applyAlignment="1">
      <alignment vertical="center" wrapText="1"/>
    </xf>
    <xf numFmtId="0" fontId="3" fillId="0" borderId="28" xfId="0" applyNumberFormat="1" applyFont="1" applyBorder="1" applyAlignment="1">
      <alignment vertical="center" wrapText="1"/>
    </xf>
    <xf numFmtId="0" fontId="3" fillId="0" borderId="45" xfId="0" applyNumberFormat="1" applyFont="1" applyBorder="1" applyAlignment="1">
      <alignment vertical="center" wrapText="1"/>
    </xf>
    <xf numFmtId="0" fontId="3" fillId="0" borderId="46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left" vertical="center" wrapText="1"/>
    </xf>
    <xf numFmtId="0" fontId="3" fillId="0" borderId="37" xfId="0" applyNumberFormat="1" applyFont="1" applyBorder="1" applyAlignment="1">
      <alignment vertical="center" wrapText="1"/>
    </xf>
    <xf numFmtId="0" fontId="3" fillId="0" borderId="47" xfId="0" applyNumberFormat="1" applyFont="1" applyBorder="1" applyAlignment="1">
      <alignment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vertical="center" wrapText="1"/>
    </xf>
    <xf numFmtId="0" fontId="3" fillId="0" borderId="38" xfId="0" applyNumberFormat="1" applyFont="1" applyBorder="1" applyAlignment="1">
      <alignment vertical="center" wrapText="1"/>
    </xf>
    <xf numFmtId="0" fontId="3" fillId="0" borderId="39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left" vertical="center" wrapText="1"/>
    </xf>
    <xf numFmtId="0" fontId="3" fillId="0" borderId="44" xfId="0" applyNumberFormat="1" applyFont="1" applyBorder="1" applyAlignment="1">
      <alignment horizontal="left" vertical="center" wrapText="1"/>
    </xf>
    <xf numFmtId="0" fontId="3" fillId="0" borderId="45" xfId="0" applyNumberFormat="1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43" xfId="15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3" fillId="0" borderId="28" xfId="15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49" xfId="15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3" fillId="0" borderId="38" xfId="15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3" fillId="0" borderId="37" xfId="15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3" fillId="0" borderId="39" xfId="15" applyFont="1" applyBorder="1" applyAlignment="1">
      <alignment horizontal="left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15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15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0" xfId="15" applyFont="1" applyBorder="1" applyAlignment="1">
      <alignment horizontal="left" vertical="center" wrapText="1"/>
    </xf>
    <xf numFmtId="0" fontId="3" fillId="0" borderId="17" xfId="15" applyFont="1" applyBorder="1" applyAlignment="1">
      <alignment horizontal="left" vertical="center" wrapText="1"/>
    </xf>
    <xf numFmtId="0" fontId="3" fillId="0" borderId="7" xfId="15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0" fillId="0" borderId="28" xfId="15" applyFont="1" applyBorder="1" applyAlignment="1">
      <alignment horizontal="center" vertical="center" wrapText="1"/>
    </xf>
    <xf numFmtId="0" fontId="0" fillId="0" borderId="28" xfId="15" applyFont="1" applyFill="1" applyBorder="1" applyAlignment="1">
      <alignment horizontal="left" vertical="center" wrapText="1"/>
    </xf>
    <xf numFmtId="0" fontId="0" fillId="0" borderId="28" xfId="15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0" fillId="0" borderId="28" xfId="15" applyFont="1" applyFill="1" applyBorder="1" applyAlignment="1">
      <alignment horizontal="left" vertical="center" wrapText="1"/>
    </xf>
    <xf numFmtId="0" fontId="0" fillId="0" borderId="28" xfId="1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638175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133350</xdr:rowOff>
    </xdr:from>
    <xdr:to>
      <xdr:col>1</xdr:col>
      <xdr:colOff>352425</xdr:colOff>
      <xdr:row>3</xdr:row>
      <xdr:rowOff>76200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43"/>
  <sheetViews>
    <sheetView workbookViewId="0" topLeftCell="A1">
      <selection activeCell="G41" sqref="A1:G41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6" max="6" width="10.421875" style="0" customWidth="1"/>
    <col min="7" max="7" width="17.57421875" style="0" customWidth="1"/>
  </cols>
  <sheetData>
    <row r="1" spans="1:20" ht="25.5" customHeight="1">
      <c r="A1" s="124" t="s">
        <v>36</v>
      </c>
      <c r="B1" s="124"/>
      <c r="C1" s="124"/>
      <c r="D1" s="124"/>
      <c r="E1" s="124"/>
      <c r="F1" s="124"/>
      <c r="G1" s="124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ht="14.25" customHeight="1" thickBot="1"/>
    <row r="3" spans="1:13" ht="36.75" customHeight="1" thickBot="1">
      <c r="A3" s="125" t="s">
        <v>35</v>
      </c>
      <c r="B3" s="125"/>
      <c r="C3" s="126"/>
      <c r="D3" s="127" t="str">
        <f>HYPERLINK('[2]реквизиты'!$A$2)</f>
        <v>Первенство России среди юниорок 1992 - 93 гг.р.</v>
      </c>
      <c r="E3" s="128"/>
      <c r="F3" s="128"/>
      <c r="G3" s="129"/>
      <c r="H3" s="71"/>
      <c r="I3" s="71"/>
      <c r="J3" s="71"/>
      <c r="K3" s="71"/>
      <c r="L3" s="71"/>
      <c r="M3" s="72"/>
    </row>
    <row r="4" spans="1:8" ht="18" thickBot="1">
      <c r="A4" s="64"/>
      <c r="B4" s="64"/>
      <c r="C4" s="64"/>
      <c r="D4" s="65"/>
      <c r="E4" s="65"/>
      <c r="F4" s="66"/>
      <c r="G4" s="66"/>
      <c r="H4" s="5"/>
    </row>
    <row r="5" spans="1:7" ht="28.5" customHeight="1" thickBot="1">
      <c r="A5" s="130" t="str">
        <f>HYPERLINK('[2]реквизиты'!$A$3)</f>
        <v>13 - 17 февраля 2012 г.               г. Кстово</v>
      </c>
      <c r="B5" s="130"/>
      <c r="C5" s="130"/>
      <c r="D5" s="130"/>
      <c r="E5" s="131"/>
      <c r="F5" s="132" t="str">
        <f>'пр.взвешивания'!C3</f>
        <v>в.к.    44      кг.</v>
      </c>
      <c r="G5" s="133"/>
    </row>
    <row r="6" spans="1:7" ht="12.75">
      <c r="A6" s="134"/>
      <c r="B6" s="135"/>
      <c r="C6" s="135"/>
      <c r="D6" s="135"/>
      <c r="E6" s="135"/>
      <c r="F6" s="135"/>
      <c r="G6" s="135"/>
    </row>
    <row r="7" spans="1:7" ht="12.75">
      <c r="A7" s="136" t="s">
        <v>30</v>
      </c>
      <c r="B7" s="136" t="s">
        <v>0</v>
      </c>
      <c r="C7" s="136" t="s">
        <v>1</v>
      </c>
      <c r="D7" s="136" t="s">
        <v>21</v>
      </c>
      <c r="E7" s="136" t="s">
        <v>22</v>
      </c>
      <c r="F7" s="136" t="s">
        <v>23</v>
      </c>
      <c r="G7" s="136" t="s">
        <v>24</v>
      </c>
    </row>
    <row r="8" spans="1:7" ht="12.75">
      <c r="A8" s="137"/>
      <c r="B8" s="137"/>
      <c r="C8" s="137"/>
      <c r="D8" s="137"/>
      <c r="E8" s="137"/>
      <c r="F8" s="137"/>
      <c r="G8" s="137"/>
    </row>
    <row r="9" spans="1:7" ht="12.75">
      <c r="A9" s="138" t="s">
        <v>100</v>
      </c>
      <c r="B9" s="139">
        <v>6</v>
      </c>
      <c r="C9" s="141" t="str">
        <f>VLOOKUP(B9,'пр.взвешивания'!B6:G27,2,FALSE)</f>
        <v>ГИЛЯЗОВА Сабина Альбертовна</v>
      </c>
      <c r="D9" s="141" t="str">
        <f>VLOOKUP(C9,'пр.взвешивания'!C6:H27,2,FALSE)</f>
        <v>30.09.94 кмс</v>
      </c>
      <c r="E9" s="141" t="str">
        <f>VLOOKUP(D9,'пр.взвешивания'!D6:I27,2,FALSE)</f>
        <v>Москва МКС</v>
      </c>
      <c r="F9" s="141" t="str">
        <f>VLOOKUP(E9,'пр.взвешивания'!E6:J27,2,FALSE)</f>
        <v>95435</v>
      </c>
      <c r="G9" s="141" t="str">
        <f>VLOOKUP(F9,'пр.взвешивания'!F6:K27,2,FALSE)</f>
        <v>Шмаов ОВ Коротаскин ИВ</v>
      </c>
    </row>
    <row r="10" spans="1:7" ht="12.75">
      <c r="A10" s="138"/>
      <c r="B10" s="140"/>
      <c r="C10" s="141"/>
      <c r="D10" s="141"/>
      <c r="E10" s="141"/>
      <c r="F10" s="141"/>
      <c r="G10" s="141"/>
    </row>
    <row r="11" spans="1:7" ht="12.75" customHeight="1">
      <c r="A11" s="138" t="s">
        <v>101</v>
      </c>
      <c r="B11" s="139">
        <v>2</v>
      </c>
      <c r="C11" s="141" t="str">
        <f>VLOOKUP(B11,'пр.взвешивания'!B8:G29,2,FALSE)</f>
        <v>БИКБЕРДИНА Кристина Геннадьевна</v>
      </c>
      <c r="D11" s="283" t="str">
        <f>VLOOKUP(C11,'пр.взвешивания'!C8:H29,2,FALSE)</f>
        <v>16.03.92 мс</v>
      </c>
      <c r="E11" s="283" t="str">
        <f>VLOOKUP(D11,'пр.взвешивания'!D8:I29,2,FALSE)</f>
        <v>ПФО Оренбургская Кувандык Д</v>
      </c>
      <c r="F11" s="285">
        <f>VLOOKUP(E11,'пр.взвешивания'!E8:J29,2,FALSE)</f>
        <v>0</v>
      </c>
      <c r="G11" s="283" t="str">
        <f>VLOOKUP(B11,'пр.взвешивания'!B6:G27,6,FALSE)</f>
        <v>Баширов Р.З. Умбетов</v>
      </c>
    </row>
    <row r="12" spans="1:7" ht="12.75">
      <c r="A12" s="138"/>
      <c r="B12" s="140"/>
      <c r="C12" s="141"/>
      <c r="D12" s="284"/>
      <c r="E12" s="284"/>
      <c r="F12" s="286"/>
      <c r="G12" s="284"/>
    </row>
    <row r="13" spans="1:7" ht="12.75">
      <c r="A13" s="138" t="s">
        <v>102</v>
      </c>
      <c r="B13" s="139">
        <v>9</v>
      </c>
      <c r="C13" s="141" t="str">
        <f>VLOOKUP(B13,'пр.взвешивания'!B10:G31,2,FALSE)</f>
        <v>КИТУНИНА Светлана Александровна</v>
      </c>
      <c r="D13" s="141" t="str">
        <f>VLOOKUP(C13,'пр.взвешивания'!C10:H31,2,FALSE)</f>
        <v>15.07.94 кмс</v>
      </c>
      <c r="E13" s="141" t="str">
        <f>VLOOKUP(D13,'пр.взвешивания'!D10:I31,2,FALSE)</f>
        <v>УФО Челябинская Челябинск МО</v>
      </c>
      <c r="F13" s="142">
        <f>VLOOKUP(E13,'пр.взвешивания'!E10:J31,2,FALSE)</f>
        <v>0</v>
      </c>
      <c r="G13" s="283" t="str">
        <f>VLOOKUP(B13,'пр.взвешивания'!B6:G27,6,FALSE)</f>
        <v>Новикова НВ</v>
      </c>
    </row>
    <row r="14" spans="1:7" ht="12.75">
      <c r="A14" s="138"/>
      <c r="B14" s="140"/>
      <c r="C14" s="141"/>
      <c r="D14" s="141"/>
      <c r="E14" s="141"/>
      <c r="F14" s="142"/>
      <c r="G14" s="284"/>
    </row>
    <row r="15" spans="1:7" ht="12.75">
      <c r="A15" s="138" t="s">
        <v>102</v>
      </c>
      <c r="B15" s="139">
        <v>8</v>
      </c>
      <c r="C15" s="141" t="str">
        <f>VLOOKUP(B15,'пр.взвешивания'!B12:G33,2,FALSE)</f>
        <v> МАШАРОВА Любовь Владимировна</v>
      </c>
      <c r="D15" s="141" t="str">
        <f>VLOOKUP(C15,'пр.взвешивания'!C12:H33,2,FALSE)</f>
        <v>18.05.92 мс</v>
      </c>
      <c r="E15" s="141" t="str">
        <f>VLOOKUP(D15,'пр.взвешивания'!D12:I33,2,FALSE)</f>
        <v>СФО Ноосибирская Новосибирск МО</v>
      </c>
      <c r="F15" s="141" t="str">
        <f>VLOOKUP(E15,'пр.взвешивания'!E12:J33,2,FALSE)</f>
        <v>003287</v>
      </c>
      <c r="G15" s="141" t="str">
        <f>VLOOKUP(F15,'пр.взвешивания'!F1:K33,2,FALSE)</f>
        <v>Матвеев АБ Орлов АА Завалишин ВС</v>
      </c>
    </row>
    <row r="16" spans="1:7" ht="12.75">
      <c r="A16" s="138"/>
      <c r="B16" s="140"/>
      <c r="C16" s="141"/>
      <c r="D16" s="141"/>
      <c r="E16" s="141"/>
      <c r="F16" s="141"/>
      <c r="G16" s="141"/>
    </row>
    <row r="17" spans="1:7" ht="12.75">
      <c r="A17" s="138" t="s">
        <v>103</v>
      </c>
      <c r="B17" s="139">
        <v>3</v>
      </c>
      <c r="C17" s="141" t="str">
        <f>VLOOKUP(B17,'пр.взвешивания'!B1:G35,2,FALSE)</f>
        <v>АГАЛАКОВА Дарья Михайловна</v>
      </c>
      <c r="D17" s="141" t="str">
        <f>VLOOKUP(C17,'пр.взвешивания'!C1:H35,2,FALSE)</f>
        <v>06.11.94 1</v>
      </c>
      <c r="E17" s="141" t="str">
        <f>VLOOKUP(D17,'пр.взвешивания'!D1:I35,2,FALSE)</f>
        <v>СЗФО Р. Коми Усинск МО</v>
      </c>
      <c r="F17" s="142">
        <f>VLOOKUP(E17,'пр.взвешивания'!E1:J35,2,FALSE)</f>
        <v>0</v>
      </c>
      <c r="G17" s="141" t="str">
        <f>VLOOKUP(B17,'пр.взвешивания'!B6:G27,6,FALSE)</f>
        <v>Аббасов СМ</v>
      </c>
    </row>
    <row r="18" spans="1:7" ht="12.75">
      <c r="A18" s="138"/>
      <c r="B18" s="140"/>
      <c r="C18" s="141"/>
      <c r="D18" s="141"/>
      <c r="E18" s="141"/>
      <c r="F18" s="142"/>
      <c r="G18" s="141"/>
    </row>
    <row r="19" spans="1:7" ht="12.75">
      <c r="A19" s="138" t="s">
        <v>103</v>
      </c>
      <c r="B19" s="139">
        <v>10</v>
      </c>
      <c r="C19" s="141" t="str">
        <f>VLOOKUP(B19,'пр.взвешивания'!B1:G37,2,FALSE)</f>
        <v>ЧИСТИЛИНА Светлана Игоревна</v>
      </c>
      <c r="D19" s="141" t="str">
        <f>VLOOKUP(C19,'пр.взвешивания'!C1:H37,2,FALSE)</f>
        <v>02.08.94 кмс</v>
      </c>
      <c r="E19" s="141" t="str">
        <f>VLOOKUP(D19,'пр.взвешивания'!D1:I37,2,FALSE)</f>
        <v>Москва МКС</v>
      </c>
      <c r="F19" s="141" t="str">
        <f>VLOOKUP(E19,'пр.взвешивания'!E1:J37,2,FALSE)</f>
        <v>95435</v>
      </c>
      <c r="G19" s="141" t="str">
        <f>VLOOKUP(F19,'пр.взвешивания'!F1:K37,2,FALSE)</f>
        <v>Шмаов ОВ Коротаскин ИВ</v>
      </c>
    </row>
    <row r="20" spans="1:7" ht="12.75">
      <c r="A20" s="138"/>
      <c r="B20" s="140"/>
      <c r="C20" s="141"/>
      <c r="D20" s="141"/>
      <c r="E20" s="141"/>
      <c r="F20" s="141"/>
      <c r="G20" s="141"/>
    </row>
    <row r="21" spans="1:7" ht="12.75">
      <c r="A21" s="138" t="s">
        <v>104</v>
      </c>
      <c r="B21" s="139">
        <v>5</v>
      </c>
      <c r="C21" s="141" t="str">
        <f>VLOOKUP(B21,'пр.взвешивания'!B1:G39,2,FALSE)</f>
        <v>ПЕТУНИНА Ксения Андреевна</v>
      </c>
      <c r="D21" s="141" t="str">
        <f>VLOOKUP(C21,'пр.взвешивания'!C1:H39,2,FALSE)</f>
        <v>18.11.92 кмс</v>
      </c>
      <c r="E21" s="141" t="str">
        <f>VLOOKUP(D21,'пр.взвешивания'!D1:I39,2,FALSE)</f>
        <v>УФО ХМАО-Югра Радужный МО</v>
      </c>
      <c r="F21" s="141" t="str">
        <f>VLOOKUP(E21,'пр.взвешивания'!E1:J39,2,FALSE)</f>
        <v>6705622275</v>
      </c>
      <c r="G21" s="141" t="str">
        <f>VLOOKUP(F21,'пр.взвешивания'!F1:K39,2,FALSE)</f>
        <v>Феактистов ЮН</v>
      </c>
    </row>
    <row r="22" spans="1:7" ht="12.75">
      <c r="A22" s="138"/>
      <c r="B22" s="140"/>
      <c r="C22" s="141"/>
      <c r="D22" s="141"/>
      <c r="E22" s="141"/>
      <c r="F22" s="141"/>
      <c r="G22" s="141"/>
    </row>
    <row r="23" spans="1:7" ht="12.75">
      <c r="A23" s="138" t="s">
        <v>104</v>
      </c>
      <c r="B23" s="139">
        <v>11</v>
      </c>
      <c r="C23" s="141" t="str">
        <f>VLOOKUP(B23,'пр.взвешивания'!B2:G41,2,FALSE)</f>
        <v>МИШАРОВА Лиана Анатольевна</v>
      </c>
      <c r="D23" s="141" t="str">
        <f>VLOOKUP(C23,'пр.взвешивания'!C2:H41,2,FALSE)</f>
        <v>26.08.94 кмс</v>
      </c>
      <c r="E23" s="141" t="str">
        <f>VLOOKUP(D23,'пр.взвешивания'!D2:I41,2,FALSE)</f>
        <v>ПФО Татарстан Казань МО</v>
      </c>
      <c r="F23" s="285">
        <f>VLOOKUP(E23,'пр.взвешивания'!E2:J41,2,FALSE)</f>
        <v>0</v>
      </c>
      <c r="G23" s="283" t="str">
        <f>VLOOKUP(B23,'пр.взвешивания'!B6:G27,6,FALSE)</f>
        <v>Сайфуллинов КИ</v>
      </c>
    </row>
    <row r="24" spans="1:7" ht="12.75">
      <c r="A24" s="138"/>
      <c r="B24" s="140"/>
      <c r="C24" s="141"/>
      <c r="D24" s="141"/>
      <c r="E24" s="141"/>
      <c r="F24" s="286"/>
      <c r="G24" s="284"/>
    </row>
    <row r="25" spans="1:7" ht="12.75">
      <c r="A25" s="138" t="s">
        <v>105</v>
      </c>
      <c r="B25" s="139">
        <v>1</v>
      </c>
      <c r="C25" s="141" t="str">
        <f>VLOOKUP(B25,'пр.взвешивания'!B2:G43,2,FALSE)</f>
        <v>МАЗАНОВА Диана Геннадьевна</v>
      </c>
      <c r="D25" s="141" t="str">
        <f>VLOOKUP(C25,'пр.взвешивания'!C2:H43,2,FALSE)</f>
        <v>22.12.92 кмс</v>
      </c>
      <c r="E25" s="141" t="str">
        <f>VLOOKUP(D25,'пр.взвешивания'!D2:I43,2,FALSE)</f>
        <v>Москва МКС</v>
      </c>
      <c r="F25" s="141" t="str">
        <f>VLOOKUP(E25,'пр.взвешивания'!E2:J43,2,FALSE)</f>
        <v>95435</v>
      </c>
      <c r="G25" s="141" t="str">
        <f>VLOOKUP(F25,'пр.взвешивания'!F2:K43,2,FALSE)</f>
        <v>Шмаов ОВ Коротаскин ИВ</v>
      </c>
    </row>
    <row r="26" spans="1:7" ht="12.75">
      <c r="A26" s="138"/>
      <c r="B26" s="140"/>
      <c r="C26" s="141"/>
      <c r="D26" s="141"/>
      <c r="E26" s="141"/>
      <c r="F26" s="141"/>
      <c r="G26" s="141"/>
    </row>
    <row r="27" spans="1:7" ht="12.75">
      <c r="A27" s="138" t="s">
        <v>105</v>
      </c>
      <c r="B27" s="139">
        <v>4</v>
      </c>
      <c r="C27" s="141" t="str">
        <f>VLOOKUP(B27,'пр.взвешивания'!B2:G45,2,FALSE)</f>
        <v>ЕЧЕВСКАЯ Анастасия Константиновна</v>
      </c>
      <c r="D27" s="141" t="str">
        <f>VLOOKUP(C27,'пр.взвешивания'!C2:H45,2,FALSE)</f>
        <v>11.04.92 кмс</v>
      </c>
      <c r="E27" s="141" t="str">
        <f>VLOOKUP(D27,'пр.взвешивания'!D2:I45,2,FALSE)</f>
        <v>ЮФО  Краснодарский Сочи МО</v>
      </c>
      <c r="F27" s="142">
        <f>VLOOKUP(E27,'пр.взвешивания'!E2:J45,2,FALSE)</f>
        <v>0</v>
      </c>
      <c r="G27" s="143" t="s">
        <v>53</v>
      </c>
    </row>
    <row r="28" spans="1:7" ht="12.75">
      <c r="A28" s="138"/>
      <c r="B28" s="140"/>
      <c r="C28" s="141"/>
      <c r="D28" s="141"/>
      <c r="E28" s="141"/>
      <c r="F28" s="142"/>
      <c r="G28" s="143"/>
    </row>
    <row r="29" spans="1:7" ht="12.75">
      <c r="A29" s="138" t="s">
        <v>105</v>
      </c>
      <c r="B29" s="139">
        <v>7</v>
      </c>
      <c r="C29" s="141" t="str">
        <f>VLOOKUP(B29,'пр.взвешивания'!B2:G47,2,FALSE)</f>
        <v>ОЛЕЙНИКОВА Виктория Александровна</v>
      </c>
      <c r="D29" s="141" t="str">
        <f>VLOOKUP(C29,'пр.взвешивания'!C2:H47,2,FALSE)</f>
        <v>02.06.93 кмс</v>
      </c>
      <c r="E29" s="141" t="str">
        <f>VLOOKUP(D29,'пр.взвешивания'!D2:I47,2,FALSE)</f>
        <v>Москва МКС</v>
      </c>
      <c r="F29" s="141" t="str">
        <f>VLOOKUP(E29,'пр.взвешивания'!E2:J47,2,FALSE)</f>
        <v>95435</v>
      </c>
      <c r="G29" s="141" t="str">
        <f>VLOOKUP(F29,'пр.взвешивания'!F2:K47,2,FALSE)</f>
        <v>Шмаов ОВ Коротаскин ИВ</v>
      </c>
    </row>
    <row r="30" spans="1:7" ht="12.75">
      <c r="A30" s="138"/>
      <c r="B30" s="140"/>
      <c r="C30" s="141"/>
      <c r="D30" s="141"/>
      <c r="E30" s="141"/>
      <c r="F30" s="141"/>
      <c r="G30" s="141"/>
    </row>
    <row r="31" ht="12.75">
      <c r="A31" s="55"/>
    </row>
    <row r="36" spans="1:7" ht="12.75">
      <c r="A36" s="35"/>
      <c r="B36" s="35"/>
      <c r="C36" s="35"/>
      <c r="D36" s="35"/>
      <c r="E36" s="35"/>
      <c r="F36" s="35"/>
      <c r="G36" s="35"/>
    </row>
    <row r="37" spans="1:8" ht="15.75">
      <c r="A37" s="61" t="str">
        <f>HYPERLINK('[2]реквизиты'!$A$6)</f>
        <v>Гл. судья, судья МК</v>
      </c>
      <c r="B37" s="62"/>
      <c r="C37" s="120"/>
      <c r="D37" s="42"/>
      <c r="E37" s="121"/>
      <c r="F37" s="121"/>
      <c r="G37" s="122" t="str">
        <f>HYPERLINK('[2]реквизиты'!$G$6)</f>
        <v>А.Б. Рыбаков</v>
      </c>
      <c r="H37" s="35"/>
    </row>
    <row r="38" spans="1:8" ht="15.75">
      <c r="A38" s="62"/>
      <c r="B38" s="62"/>
      <c r="C38" s="120"/>
      <c r="D38" s="42"/>
      <c r="E38" s="121"/>
      <c r="F38" s="121"/>
      <c r="G38" s="123" t="str">
        <f>HYPERLINK('[2]реквизиты'!$G$7)</f>
        <v>/г.Чебоксары/</v>
      </c>
      <c r="H38" s="35"/>
    </row>
    <row r="39" spans="1:8" ht="12.75">
      <c r="A39" s="55"/>
      <c r="B39" s="55"/>
      <c r="C39" s="68"/>
      <c r="D39" s="42"/>
      <c r="E39" s="42"/>
      <c r="F39" s="42"/>
      <c r="G39" s="42"/>
      <c r="H39" s="35"/>
    </row>
    <row r="40" spans="1:8" ht="15.75">
      <c r="A40" s="61" t="str">
        <f>HYPERLINK('[3]реквизиты'!$A$22)</f>
        <v>Гл. секретарь, судья МК</v>
      </c>
      <c r="B40" s="62"/>
      <c r="C40" s="120"/>
      <c r="D40" s="42"/>
      <c r="E40" s="121"/>
      <c r="F40" s="121"/>
      <c r="G40" s="122" t="str">
        <f>HYPERLINK('[2]реквизиты'!$G$8)</f>
        <v>Н.Ю. Глушкова</v>
      </c>
      <c r="H40" s="35"/>
    </row>
    <row r="41" spans="1:8" ht="12.75">
      <c r="A41" s="55"/>
      <c r="B41" s="55"/>
      <c r="C41" s="68"/>
      <c r="D41" s="42"/>
      <c r="E41" s="42"/>
      <c r="F41" s="42"/>
      <c r="G41" s="123" t="str">
        <f>HYPERLINK('[2]реквизиты'!$G$9)</f>
        <v>/г. Рязань/</v>
      </c>
      <c r="H41" s="35"/>
    </row>
    <row r="42" spans="3:7" ht="12.75">
      <c r="C42" s="5"/>
      <c r="D42" s="5"/>
      <c r="E42" s="5"/>
      <c r="F42" s="5"/>
      <c r="G42" s="5"/>
    </row>
    <row r="43" spans="3:7" ht="12.75">
      <c r="C43" s="5"/>
      <c r="D43" s="5"/>
      <c r="E43" s="5"/>
      <c r="F43" s="5"/>
      <c r="G43" s="5"/>
    </row>
  </sheetData>
  <mergeCells count="90">
    <mergeCell ref="E29:E30"/>
    <mergeCell ref="F29:F30"/>
    <mergeCell ref="G29:G30"/>
    <mergeCell ref="A29:A30"/>
    <mergeCell ref="B29:B30"/>
    <mergeCell ref="C29:C30"/>
    <mergeCell ref="D29:D30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A6:G6"/>
    <mergeCell ref="A7:A8"/>
    <mergeCell ref="B7:B8"/>
    <mergeCell ref="C7:C8"/>
    <mergeCell ref="D7:D8"/>
    <mergeCell ref="E7:E8"/>
    <mergeCell ref="F7:F8"/>
    <mergeCell ref="G7:G8"/>
    <mergeCell ref="A1:G1"/>
    <mergeCell ref="A3:C3"/>
    <mergeCell ref="D3:G3"/>
    <mergeCell ref="A5:E5"/>
    <mergeCell ref="F5:G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4">
      <selection activeCell="A1" sqref="A1:H38"/>
    </sheetView>
  </sheetViews>
  <sheetFormatPr defaultColWidth="9.140625" defaultRowHeight="12.75"/>
  <sheetData>
    <row r="1" spans="1:8" ht="15.75" thickBot="1">
      <c r="A1" s="163" t="str">
        <f>'[2]реквизиты'!$A$2</f>
        <v>Первенство России среди юниорок 1992 - 93 гг.р.</v>
      </c>
      <c r="B1" s="164"/>
      <c r="C1" s="164"/>
      <c r="D1" s="164"/>
      <c r="E1" s="164"/>
      <c r="F1" s="164"/>
      <c r="G1" s="164"/>
      <c r="H1" s="165"/>
    </row>
    <row r="2" spans="1:8" ht="12.75">
      <c r="A2" s="166" t="str">
        <f>'[2]реквизиты'!$A$3</f>
        <v>13 - 17 февраля 2012 г.               г. Кстово</v>
      </c>
      <c r="B2" s="166"/>
      <c r="C2" s="166"/>
      <c r="D2" s="166"/>
      <c r="E2" s="166"/>
      <c r="F2" s="166"/>
      <c r="G2" s="166"/>
      <c r="H2" s="166"/>
    </row>
    <row r="3" spans="1:8" ht="18.75" thickBot="1">
      <c r="A3" s="167" t="s">
        <v>94</v>
      </c>
      <c r="B3" s="167"/>
      <c r="C3" s="167"/>
      <c r="D3" s="167"/>
      <c r="E3" s="167"/>
      <c r="F3" s="167"/>
      <c r="G3" s="167"/>
      <c r="H3" s="167"/>
    </row>
    <row r="4" spans="2:8" ht="18.75" thickBot="1">
      <c r="B4" s="114"/>
      <c r="C4" s="115"/>
      <c r="D4" s="168" t="str">
        <f>'пр.взвешивания'!C3</f>
        <v>в.к.    44      кг.</v>
      </c>
      <c r="E4" s="169"/>
      <c r="F4" s="170"/>
      <c r="G4" s="115"/>
      <c r="H4" s="115"/>
    </row>
    <row r="5" spans="1:8" ht="18.75" thickBot="1">
      <c r="A5" s="115"/>
      <c r="B5" s="115"/>
      <c r="C5" s="115"/>
      <c r="D5" s="115"/>
      <c r="E5" s="115"/>
      <c r="F5" s="115"/>
      <c r="G5" s="115"/>
      <c r="H5" s="115"/>
    </row>
    <row r="6" spans="1:10" ht="12.75">
      <c r="A6" s="160" t="s">
        <v>95</v>
      </c>
      <c r="B6" s="153" t="str">
        <f>VLOOKUP(J6,'пр.взвешивания'!B6:G71,2,FALSE)</f>
        <v>ГИЛЯЗОВА Сабина Альбертовна</v>
      </c>
      <c r="C6" s="153"/>
      <c r="D6" s="153"/>
      <c r="E6" s="153"/>
      <c r="F6" s="153"/>
      <c r="G6" s="153"/>
      <c r="H6" s="146" t="str">
        <f>VLOOKUP(J6,'пр.взвешивания'!B6:G71,3,FALSE)</f>
        <v>30.09.94 кмс</v>
      </c>
      <c r="J6">
        <v>6</v>
      </c>
    </row>
    <row r="7" spans="1:8" ht="12.75">
      <c r="A7" s="161"/>
      <c r="B7" s="154"/>
      <c r="C7" s="154"/>
      <c r="D7" s="154"/>
      <c r="E7" s="154"/>
      <c r="F7" s="154"/>
      <c r="G7" s="154"/>
      <c r="H7" s="155"/>
    </row>
    <row r="8" spans="1:8" ht="12.75">
      <c r="A8" s="161"/>
      <c r="B8" s="156" t="str">
        <f>VLOOKUP(J6,'пр.взвешивания'!B6:G71,4,FALSE)</f>
        <v>Москва МКС</v>
      </c>
      <c r="C8" s="156"/>
      <c r="D8" s="156"/>
      <c r="E8" s="156"/>
      <c r="F8" s="156"/>
      <c r="G8" s="156"/>
      <c r="H8" s="155"/>
    </row>
    <row r="9" spans="1:8" ht="13.5" thickBot="1">
      <c r="A9" s="162"/>
      <c r="B9" s="148"/>
      <c r="C9" s="148"/>
      <c r="D9" s="148"/>
      <c r="E9" s="148"/>
      <c r="F9" s="148"/>
      <c r="G9" s="148"/>
      <c r="H9" s="149"/>
    </row>
    <row r="10" spans="1:8" ht="18.75" thickBot="1">
      <c r="A10" s="115"/>
      <c r="B10" s="115"/>
      <c r="C10" s="115"/>
      <c r="D10" s="115"/>
      <c r="E10" s="115"/>
      <c r="F10" s="115"/>
      <c r="G10" s="115"/>
      <c r="H10" s="115"/>
    </row>
    <row r="11" spans="1:10" ht="12.75" customHeight="1">
      <c r="A11" s="157" t="s">
        <v>96</v>
      </c>
      <c r="B11" s="153" t="str">
        <f>VLOOKUP(J11,'пр.взвешивания'!B1:G76,2,FALSE)</f>
        <v>БИКБЕРДИНА Кристина Геннадьевна</v>
      </c>
      <c r="C11" s="153"/>
      <c r="D11" s="153"/>
      <c r="E11" s="153"/>
      <c r="F11" s="153"/>
      <c r="G11" s="153"/>
      <c r="H11" s="146" t="str">
        <f>VLOOKUP(J11,'пр.взвешивания'!B1:G76,3,FALSE)</f>
        <v>16.03.92 мс</v>
      </c>
      <c r="J11">
        <v>2</v>
      </c>
    </row>
    <row r="12" spans="1:8" ht="12.75" customHeight="1">
      <c r="A12" s="158"/>
      <c r="B12" s="154"/>
      <c r="C12" s="154"/>
      <c r="D12" s="154"/>
      <c r="E12" s="154"/>
      <c r="F12" s="154"/>
      <c r="G12" s="154"/>
      <c r="H12" s="155"/>
    </row>
    <row r="13" spans="1:8" ht="12.75" customHeight="1">
      <c r="A13" s="158"/>
      <c r="B13" s="156" t="str">
        <f>VLOOKUP(J11,'пр.взвешивания'!B1:G76,4,FALSE)</f>
        <v>ПФО Оренбургская Кувандык Д</v>
      </c>
      <c r="C13" s="156"/>
      <c r="D13" s="156"/>
      <c r="E13" s="156"/>
      <c r="F13" s="156"/>
      <c r="G13" s="156"/>
      <c r="H13" s="155"/>
    </row>
    <row r="14" spans="1:8" ht="13.5" customHeight="1" thickBot="1">
      <c r="A14" s="159"/>
      <c r="B14" s="148"/>
      <c r="C14" s="148"/>
      <c r="D14" s="148"/>
      <c r="E14" s="148"/>
      <c r="F14" s="148"/>
      <c r="G14" s="148"/>
      <c r="H14" s="149"/>
    </row>
    <row r="15" spans="1:8" ht="18.75" thickBot="1">
      <c r="A15" s="115"/>
      <c r="B15" s="115"/>
      <c r="C15" s="115"/>
      <c r="D15" s="115"/>
      <c r="E15" s="115"/>
      <c r="F15" s="115"/>
      <c r="G15" s="115"/>
      <c r="H15" s="115"/>
    </row>
    <row r="16" spans="1:10" ht="12.75" customHeight="1">
      <c r="A16" s="150" t="s">
        <v>97</v>
      </c>
      <c r="B16" s="153" t="str">
        <f>VLOOKUP(J16,'пр.взвешивания'!B1:G81,2,FALSE)</f>
        <v>КИТУНИНА Светлана Александровна</v>
      </c>
      <c r="C16" s="153"/>
      <c r="D16" s="153"/>
      <c r="E16" s="153"/>
      <c r="F16" s="153"/>
      <c r="G16" s="153"/>
      <c r="H16" s="146" t="str">
        <f>VLOOKUP(J16,'пр.взвешивания'!B1:G81,3,FALSE)</f>
        <v>15.07.94 кмс</v>
      </c>
      <c r="J16">
        <v>9</v>
      </c>
    </row>
    <row r="17" spans="1:8" ht="12.75" customHeight="1">
      <c r="A17" s="151"/>
      <c r="B17" s="154"/>
      <c r="C17" s="154"/>
      <c r="D17" s="154"/>
      <c r="E17" s="154"/>
      <c r="F17" s="154"/>
      <c r="G17" s="154"/>
      <c r="H17" s="155"/>
    </row>
    <row r="18" spans="1:8" ht="12.75" customHeight="1">
      <c r="A18" s="151"/>
      <c r="B18" s="156" t="str">
        <f>VLOOKUP(J16,'пр.взвешивания'!B1:G81,4,FALSE)</f>
        <v>УФО Челябинская Челябинск МО</v>
      </c>
      <c r="C18" s="156"/>
      <c r="D18" s="156"/>
      <c r="E18" s="156"/>
      <c r="F18" s="156"/>
      <c r="G18" s="156"/>
      <c r="H18" s="155"/>
    </row>
    <row r="19" spans="1:8" ht="13.5" customHeight="1" thickBot="1">
      <c r="A19" s="152"/>
      <c r="B19" s="148"/>
      <c r="C19" s="148"/>
      <c r="D19" s="148"/>
      <c r="E19" s="148"/>
      <c r="F19" s="148"/>
      <c r="G19" s="148"/>
      <c r="H19" s="149"/>
    </row>
    <row r="20" spans="1:8" ht="18.75" thickBot="1">
      <c r="A20" s="115"/>
      <c r="B20" s="115"/>
      <c r="C20" s="115"/>
      <c r="D20" s="115"/>
      <c r="E20" s="115"/>
      <c r="F20" s="115"/>
      <c r="G20" s="115"/>
      <c r="H20" s="115"/>
    </row>
    <row r="21" spans="1:10" ht="12.75" customHeight="1">
      <c r="A21" s="150" t="s">
        <v>97</v>
      </c>
      <c r="B21" s="153" t="str">
        <f>VLOOKUP(J21,'пр.взвешивания'!B2:G86,2,FALSE)</f>
        <v> МАШАРОВА Любовь Владимировна</v>
      </c>
      <c r="C21" s="153"/>
      <c r="D21" s="153"/>
      <c r="E21" s="153"/>
      <c r="F21" s="153"/>
      <c r="G21" s="153"/>
      <c r="H21" s="146" t="str">
        <f>VLOOKUP(J21,'пр.взвешивания'!B2:G86,3,FALSE)</f>
        <v>18.05.92 мс</v>
      </c>
      <c r="J21">
        <v>8</v>
      </c>
    </row>
    <row r="22" spans="1:8" ht="12.75" customHeight="1">
      <c r="A22" s="151"/>
      <c r="B22" s="154"/>
      <c r="C22" s="154"/>
      <c r="D22" s="154"/>
      <c r="E22" s="154"/>
      <c r="F22" s="154"/>
      <c r="G22" s="154"/>
      <c r="H22" s="155"/>
    </row>
    <row r="23" spans="1:8" ht="12.75" customHeight="1">
      <c r="A23" s="151"/>
      <c r="B23" s="156" t="str">
        <f>VLOOKUP(J21,'пр.взвешивания'!B2:G86,4,FALSE)</f>
        <v>СФО Ноосибирская Новосибирск МО</v>
      </c>
      <c r="C23" s="156"/>
      <c r="D23" s="156"/>
      <c r="E23" s="156"/>
      <c r="F23" s="156"/>
      <c r="G23" s="156"/>
      <c r="H23" s="155"/>
    </row>
    <row r="24" spans="1:8" ht="13.5" customHeight="1" thickBot="1">
      <c r="A24" s="152"/>
      <c r="B24" s="148"/>
      <c r="C24" s="148"/>
      <c r="D24" s="148"/>
      <c r="E24" s="148"/>
      <c r="F24" s="148"/>
      <c r="G24" s="148"/>
      <c r="H24" s="149"/>
    </row>
    <row r="25" spans="1:8" ht="18">
      <c r="A25" s="115"/>
      <c r="B25" s="115"/>
      <c r="C25" s="115"/>
      <c r="D25" s="115"/>
      <c r="E25" s="115"/>
      <c r="F25" s="115"/>
      <c r="G25" s="115"/>
      <c r="H25" s="115"/>
    </row>
    <row r="26" spans="1:8" ht="18">
      <c r="A26" s="115" t="s">
        <v>98</v>
      </c>
      <c r="B26" s="115"/>
      <c r="C26" s="115"/>
      <c r="D26" s="115"/>
      <c r="E26" s="115"/>
      <c r="F26" s="115"/>
      <c r="G26" s="115"/>
      <c r="H26" s="115"/>
    </row>
    <row r="27" ht="13.5" thickBot="1"/>
    <row r="28" spans="1:10" ht="12.75">
      <c r="A28" s="144" t="str">
        <f>VLOOKUP(J28,'пр.взвешивания'!B6:G71,6,FALSE)</f>
        <v>Щенов АВ Коробков СВ</v>
      </c>
      <c r="B28" s="145"/>
      <c r="C28" s="145"/>
      <c r="D28" s="145"/>
      <c r="E28" s="145"/>
      <c r="F28" s="145"/>
      <c r="G28" s="145"/>
      <c r="H28" s="146"/>
      <c r="J28">
        <v>6</v>
      </c>
    </row>
    <row r="29" spans="1:8" ht="13.5" thickBot="1">
      <c r="A29" s="147"/>
      <c r="B29" s="148"/>
      <c r="C29" s="148"/>
      <c r="D29" s="148"/>
      <c r="E29" s="148"/>
      <c r="F29" s="148"/>
      <c r="G29" s="148"/>
      <c r="H29" s="149"/>
    </row>
    <row r="32" spans="1:8" ht="18">
      <c r="A32" s="115" t="s">
        <v>99</v>
      </c>
      <c r="B32" s="115"/>
      <c r="C32" s="115"/>
      <c r="D32" s="115"/>
      <c r="E32" s="115"/>
      <c r="F32" s="115"/>
      <c r="G32" s="115"/>
      <c r="H32" s="115"/>
    </row>
    <row r="33" spans="1:8" ht="18">
      <c r="A33" s="115"/>
      <c r="B33" s="115"/>
      <c r="C33" s="115"/>
      <c r="D33" s="115"/>
      <c r="E33" s="115"/>
      <c r="F33" s="115"/>
      <c r="G33" s="115"/>
      <c r="H33" s="115"/>
    </row>
    <row r="34" spans="1:8" ht="18">
      <c r="A34" s="115"/>
      <c r="B34" s="115"/>
      <c r="C34" s="115"/>
      <c r="D34" s="115"/>
      <c r="E34" s="115"/>
      <c r="F34" s="115"/>
      <c r="G34" s="115"/>
      <c r="H34" s="115"/>
    </row>
    <row r="35" spans="1:8" ht="18">
      <c r="A35" s="116"/>
      <c r="B35" s="116"/>
      <c r="C35" s="116"/>
      <c r="D35" s="116"/>
      <c r="E35" s="116"/>
      <c r="F35" s="116"/>
      <c r="G35" s="116"/>
      <c r="H35" s="116"/>
    </row>
    <row r="36" spans="1:8" ht="18">
      <c r="A36" s="117"/>
      <c r="B36" s="117"/>
      <c r="C36" s="117"/>
      <c r="D36" s="117"/>
      <c r="E36" s="117"/>
      <c r="F36" s="117"/>
      <c r="G36" s="117"/>
      <c r="H36" s="117"/>
    </row>
    <row r="37" spans="1:8" ht="18">
      <c r="A37" s="116"/>
      <c r="B37" s="116"/>
      <c r="C37" s="116"/>
      <c r="D37" s="116"/>
      <c r="E37" s="116"/>
      <c r="F37" s="116"/>
      <c r="G37" s="116"/>
      <c r="H37" s="116"/>
    </row>
    <row r="38" spans="1:8" ht="18">
      <c r="A38" s="118"/>
      <c r="B38" s="118"/>
      <c r="C38" s="118"/>
      <c r="D38" s="118"/>
      <c r="E38" s="118"/>
      <c r="F38" s="118"/>
      <c r="G38" s="118"/>
      <c r="H38" s="118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V74"/>
  <sheetViews>
    <sheetView tabSelected="1" workbookViewId="0" topLeftCell="A14">
      <selection activeCell="A2" sqref="A2:T40"/>
    </sheetView>
  </sheetViews>
  <sheetFormatPr defaultColWidth="9.140625" defaultRowHeight="12.75"/>
  <cols>
    <col min="1" max="1" width="5.57421875" style="0" customWidth="1"/>
    <col min="2" max="2" width="20.7109375" style="0" customWidth="1"/>
    <col min="4" max="4" width="12.140625" style="0" customWidth="1"/>
    <col min="5" max="9" width="4.7109375" style="0" customWidth="1"/>
    <col min="10" max="10" width="1.57421875" style="0" customWidth="1"/>
    <col min="11" max="11" width="4.140625" style="0" customWidth="1"/>
    <col min="12" max="12" width="15.8515625" style="0" customWidth="1"/>
    <col min="14" max="14" width="15.28125" style="0" customWidth="1"/>
    <col min="15" max="20" width="4.7109375" style="0" customWidth="1"/>
  </cols>
  <sheetData>
    <row r="1" ht="4.5" customHeight="1"/>
    <row r="2" spans="1:20" ht="22.5" customHeight="1" thickBot="1">
      <c r="A2" s="124" t="s">
        <v>36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30" customHeight="1" thickBot="1">
      <c r="A3" s="58"/>
      <c r="B3" s="178" t="s">
        <v>34</v>
      </c>
      <c r="C3" s="178"/>
      <c r="D3" s="178"/>
      <c r="E3" s="178"/>
      <c r="F3" s="178"/>
      <c r="G3" s="178"/>
      <c r="H3" s="178"/>
      <c r="I3" s="178"/>
      <c r="L3" s="171" t="str">
        <f>HYPERLINK('[2]реквизиты'!$A$2)</f>
        <v>Первенство России среди юниорок 1992 - 93 гг.р.</v>
      </c>
      <c r="M3" s="172"/>
      <c r="N3" s="172"/>
      <c r="O3" s="172"/>
      <c r="P3" s="172"/>
      <c r="Q3" s="172"/>
      <c r="R3" s="172"/>
      <c r="S3" s="172"/>
      <c r="T3" s="173"/>
    </row>
    <row r="4" spans="11:20" ht="8.25" customHeight="1" thickBot="1"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1:20" ht="21.75" customHeight="1" thickBot="1">
      <c r="A5" s="6" t="s">
        <v>9</v>
      </c>
      <c r="C5" s="177" t="str">
        <f>HYPERLINK('[2]реквизиты'!$A$3)</f>
        <v>13 - 17 февраля 2012 г.               г. Кстово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6"/>
      <c r="Q5" s="174" t="str">
        <f>'пр.взвешивания'!C3</f>
        <v>в.к.    44      кг.</v>
      </c>
      <c r="R5" s="175"/>
      <c r="S5" s="175"/>
      <c r="T5" s="176"/>
    </row>
    <row r="6" spans="1:20" ht="13.5" customHeight="1" thickBot="1">
      <c r="A6" s="189" t="s">
        <v>0</v>
      </c>
      <c r="B6" s="189" t="s">
        <v>1</v>
      </c>
      <c r="C6" s="189" t="s">
        <v>2</v>
      </c>
      <c r="D6" s="189" t="s">
        <v>3</v>
      </c>
      <c r="E6" s="191" t="s">
        <v>4</v>
      </c>
      <c r="F6" s="192"/>
      <c r="G6" s="193"/>
      <c r="H6" s="189" t="s">
        <v>5</v>
      </c>
      <c r="I6" s="189" t="s">
        <v>6</v>
      </c>
      <c r="K6" s="189" t="s">
        <v>0</v>
      </c>
      <c r="L6" s="189" t="s">
        <v>1</v>
      </c>
      <c r="M6" s="189" t="s">
        <v>2</v>
      </c>
      <c r="N6" s="189" t="s">
        <v>3</v>
      </c>
      <c r="O6" s="191" t="s">
        <v>4</v>
      </c>
      <c r="P6" s="192"/>
      <c r="Q6" s="192"/>
      <c r="R6" s="193"/>
      <c r="S6" s="189"/>
      <c r="T6" s="189"/>
    </row>
    <row r="7" spans="1:20" ht="13.5" thickBot="1">
      <c r="A7" s="195"/>
      <c r="B7" s="195"/>
      <c r="C7" s="195"/>
      <c r="D7" s="195"/>
      <c r="E7" s="2">
        <v>1</v>
      </c>
      <c r="F7" s="3">
        <v>2</v>
      </c>
      <c r="G7" s="4">
        <v>3</v>
      </c>
      <c r="H7" s="195"/>
      <c r="I7" s="195"/>
      <c r="K7" s="195"/>
      <c r="L7" s="195"/>
      <c r="M7" s="195"/>
      <c r="N7" s="190"/>
      <c r="O7" s="2">
        <v>1</v>
      </c>
      <c r="P7" s="3">
        <v>2</v>
      </c>
      <c r="Q7" s="3">
        <v>3</v>
      </c>
      <c r="R7" s="4">
        <v>4</v>
      </c>
      <c r="S7" s="194"/>
      <c r="T7" s="195"/>
    </row>
    <row r="8" spans="1:22" ht="12.75">
      <c r="A8" s="223">
        <v>1</v>
      </c>
      <c r="B8" s="224" t="str">
        <f>VLOOKUP(A8,'пр.взвешивания'!B6:E27,2,FALSE)</f>
        <v>МАЗАНОВА Диана Геннадьевна</v>
      </c>
      <c r="C8" s="226" t="str">
        <f>VLOOKUP(B8,'пр.взвешивания'!C6:F27,2,FALSE)</f>
        <v>22.12.92 кмс</v>
      </c>
      <c r="D8" s="233" t="str">
        <f>VLOOKUP(C8,'пр.взвешивания'!D6:G27,2,FALSE)</f>
        <v>Москва МКС</v>
      </c>
      <c r="E8" s="20"/>
      <c r="F8" s="21">
        <v>0</v>
      </c>
      <c r="G8" s="22">
        <v>0</v>
      </c>
      <c r="H8" s="188">
        <f>SUM(E8:G8)</f>
        <v>0</v>
      </c>
      <c r="I8" s="234">
        <v>3</v>
      </c>
      <c r="J8" s="79"/>
      <c r="K8" s="213">
        <v>2</v>
      </c>
      <c r="L8" s="235" t="str">
        <f>VLOOKUP(K8,'пр.взвешивания'!B6:E27,2,FALSE)</f>
        <v>БИКБЕРДИНА Кристина Геннадьевна</v>
      </c>
      <c r="M8" s="185" t="str">
        <f>VLOOKUP(L8,'пр.взвешивания'!C6:F27,2,FALSE)</f>
        <v>16.03.92 мс</v>
      </c>
      <c r="N8" s="187" t="str">
        <f>VLOOKUP(M8,'пр.взвешивания'!D6:G27,2,FALSE)</f>
        <v>ПФО Оренбургская Кувандык Д</v>
      </c>
      <c r="O8" s="80"/>
      <c r="P8" s="81">
        <v>3</v>
      </c>
      <c r="Q8" s="82">
        <v>4</v>
      </c>
      <c r="R8" s="43">
        <v>4</v>
      </c>
      <c r="S8" s="188">
        <f>SUM(P8:R8)</f>
        <v>11</v>
      </c>
      <c r="T8" s="188">
        <v>1</v>
      </c>
      <c r="U8" s="79"/>
      <c r="V8" s="79"/>
    </row>
    <row r="9" spans="1:22" ht="12.75">
      <c r="A9" s="217"/>
      <c r="B9" s="225"/>
      <c r="C9" s="227"/>
      <c r="D9" s="232"/>
      <c r="E9" s="23"/>
      <c r="F9" s="24">
        <f>HYPERLINK(круги!H5)</f>
      </c>
      <c r="G9" s="83">
        <f>HYPERLINK(круги!H12)</f>
      </c>
      <c r="H9" s="183"/>
      <c r="I9" s="230"/>
      <c r="J9" s="79"/>
      <c r="K9" s="204"/>
      <c r="L9" s="205"/>
      <c r="M9" s="186"/>
      <c r="N9" s="184"/>
      <c r="O9" s="84"/>
      <c r="P9" s="85">
        <f>HYPERLINK(круги!H74)</f>
      </c>
      <c r="Q9" s="86" t="s">
        <v>89</v>
      </c>
      <c r="R9" s="87"/>
      <c r="S9" s="183"/>
      <c r="T9" s="183"/>
      <c r="U9" s="79"/>
      <c r="V9" s="79"/>
    </row>
    <row r="10" spans="1:22" ht="12.75">
      <c r="A10" s="217">
        <v>2</v>
      </c>
      <c r="B10" s="219" t="str">
        <f>VLOOKUP(A10,'пр.взвешивания'!B8:E29,2,FALSE)</f>
        <v>БИКБЕРДИНА Кристина Геннадьевна</v>
      </c>
      <c r="C10" s="221" t="str">
        <f>VLOOKUP(B10,'пр.взвешивания'!C8:F29,2,FALSE)</f>
        <v>16.03.92 мс</v>
      </c>
      <c r="D10" s="228" t="str">
        <f>VLOOKUP(C10,'пр.взвешивания'!D8:G29,2,FALSE)</f>
        <v>ПФО Оренбургская Кувандык Д</v>
      </c>
      <c r="E10" s="25">
        <v>4</v>
      </c>
      <c r="F10" s="26"/>
      <c r="G10" s="25">
        <v>4</v>
      </c>
      <c r="H10" s="183">
        <f>SUM(E10:G10)</f>
        <v>8</v>
      </c>
      <c r="I10" s="230">
        <v>1</v>
      </c>
      <c r="J10" s="79"/>
      <c r="K10" s="204">
        <v>6</v>
      </c>
      <c r="L10" s="205" t="str">
        <f>VLOOKUP(K10,'пр.взвешивания'!B8:E29,2,FALSE)</f>
        <v>ГИЛЯЗОВА Сабина Альбертовна</v>
      </c>
      <c r="M10" s="186" t="str">
        <f>VLOOKUP(L10,'пр.взвешивания'!C8:F29,2,FALSE)</f>
        <v>30.09.94 кмс</v>
      </c>
      <c r="N10" s="184" t="str">
        <f>VLOOKUP(M10,'пр.взвешивания'!D8:G29,2,FALSE)</f>
        <v>Москва МКС</v>
      </c>
      <c r="O10" s="25">
        <v>1</v>
      </c>
      <c r="P10" s="26"/>
      <c r="Q10" s="88">
        <v>4</v>
      </c>
      <c r="R10" s="89">
        <v>4</v>
      </c>
      <c r="S10" s="183">
        <f>SUM(P10:R10)</f>
        <v>8</v>
      </c>
      <c r="T10" s="183">
        <v>2</v>
      </c>
      <c r="U10" s="79"/>
      <c r="V10" s="79"/>
    </row>
    <row r="11" spans="1:22" ht="12.75">
      <c r="A11" s="217"/>
      <c r="B11" s="225"/>
      <c r="C11" s="227"/>
      <c r="D11" s="232"/>
      <c r="E11" s="52" t="s">
        <v>82</v>
      </c>
      <c r="F11" s="27"/>
      <c r="G11" s="52" t="s">
        <v>85</v>
      </c>
      <c r="H11" s="183"/>
      <c r="I11" s="230"/>
      <c r="J11" s="79"/>
      <c r="K11" s="204"/>
      <c r="L11" s="205"/>
      <c r="M11" s="186"/>
      <c r="N11" s="184"/>
      <c r="O11" s="86">
        <f>HYPERLINK(круги!H76)</f>
      </c>
      <c r="P11" s="90"/>
      <c r="Q11" s="91"/>
      <c r="R11" s="92" t="s">
        <v>90</v>
      </c>
      <c r="S11" s="183"/>
      <c r="T11" s="183"/>
      <c r="U11" s="79"/>
      <c r="V11" s="79"/>
    </row>
    <row r="12" spans="1:22" ht="12.75" customHeight="1">
      <c r="A12" s="217">
        <v>3</v>
      </c>
      <c r="B12" s="219" t="str">
        <f>VLOOKUP(A12,'пр.взвешивания'!B10:E31,2,FALSE)</f>
        <v>АГАЛАКОВА Дарья Михайловна</v>
      </c>
      <c r="C12" s="221" t="str">
        <f>VLOOKUP(B12,'пр.взвешивания'!C10:F31,2,FALSE)</f>
        <v>06.11.94 1</v>
      </c>
      <c r="D12" s="228" t="str">
        <f>VLOOKUP(C12,'пр.взвешивания'!D10:G31,2,FALSE)</f>
        <v>СЗФО Р. Коми Усинск МО</v>
      </c>
      <c r="E12" s="25">
        <v>3</v>
      </c>
      <c r="F12" s="93">
        <v>0</v>
      </c>
      <c r="G12" s="28"/>
      <c r="H12" s="183">
        <f>SUM(E12:G12)</f>
        <v>3</v>
      </c>
      <c r="I12" s="230">
        <v>2</v>
      </c>
      <c r="J12" s="79"/>
      <c r="K12" s="196">
        <v>5</v>
      </c>
      <c r="L12" s="205" t="str">
        <f>VLOOKUP(K12,'пр.взвешивания'!B10:E31,2,FALSE)</f>
        <v>ПЕТУНИНА Ксения Андреевна</v>
      </c>
      <c r="M12" s="186" t="str">
        <f>VLOOKUP(L12,'пр.взвешивания'!C10:F31,2,FALSE)</f>
        <v>18.11.92 кмс</v>
      </c>
      <c r="N12" s="184" t="str">
        <f>VLOOKUP(M12,'пр.взвешивания'!D10:G31,2,FALSE)</f>
        <v>УФО ХМАО-Югра Радужный МО</v>
      </c>
      <c r="O12" s="94">
        <v>0</v>
      </c>
      <c r="P12" s="95">
        <v>0</v>
      </c>
      <c r="Q12" s="96"/>
      <c r="R12" s="97">
        <v>1</v>
      </c>
      <c r="S12" s="183">
        <f>SUM(P12:R12)</f>
        <v>1</v>
      </c>
      <c r="T12" s="183">
        <v>4</v>
      </c>
      <c r="U12" s="79"/>
      <c r="V12" s="79"/>
    </row>
    <row r="13" spans="1:22" ht="13.5" thickBot="1">
      <c r="A13" s="218"/>
      <c r="B13" s="220"/>
      <c r="C13" s="222"/>
      <c r="D13" s="229"/>
      <c r="E13" s="29">
        <f>HYPERLINK(круги!H14)</f>
      </c>
      <c r="F13" s="54">
        <f>HYPERLINK(круги!H19)</f>
      </c>
      <c r="G13" s="30"/>
      <c r="H13" s="180"/>
      <c r="I13" s="231"/>
      <c r="J13" s="79"/>
      <c r="K13" s="196"/>
      <c r="L13" s="205"/>
      <c r="M13" s="186"/>
      <c r="N13" s="184"/>
      <c r="O13" s="98">
        <f>HYPERLINK(круги!H64)</f>
      </c>
      <c r="P13" s="99"/>
      <c r="Q13" s="84"/>
      <c r="R13" s="100">
        <f>HYPERLINK(круги!H80)</f>
      </c>
      <c r="S13" s="183"/>
      <c r="T13" s="183"/>
      <c r="U13" s="79"/>
      <c r="V13" s="79"/>
    </row>
    <row r="14" spans="1:22" ht="15" customHeight="1" thickBot="1">
      <c r="A14" s="6" t="s">
        <v>10</v>
      </c>
      <c r="B14" s="8"/>
      <c r="C14" s="8"/>
      <c r="D14" s="8"/>
      <c r="E14" s="101"/>
      <c r="F14" s="101"/>
      <c r="G14" s="101"/>
      <c r="H14" s="79"/>
      <c r="I14" s="79"/>
      <c r="J14" s="79"/>
      <c r="K14" s="196">
        <v>3</v>
      </c>
      <c r="L14" s="205" t="str">
        <f>VLOOKUP(K14,'пр.взвешивания'!B3:E24,2,FALSE)</f>
        <v>АГАЛАКОВА Дарья Михайловна</v>
      </c>
      <c r="M14" s="186" t="str">
        <f>VLOOKUP(L14,'пр.взвешивания'!C3:F24,2,FALSE)</f>
        <v>06.11.94 1</v>
      </c>
      <c r="N14" s="184" t="str">
        <f>VLOOKUP(M14,'пр.взвешивания'!D3:G24,2,FALSE)</f>
        <v>СЗФО Р. Коми Усинск МО</v>
      </c>
      <c r="O14" s="102">
        <v>0</v>
      </c>
      <c r="P14" s="103">
        <v>0</v>
      </c>
      <c r="Q14" s="94">
        <v>3</v>
      </c>
      <c r="R14" s="104"/>
      <c r="S14" s="179">
        <f>SUM(P14:R14)</f>
        <v>3</v>
      </c>
      <c r="T14" s="181">
        <v>3</v>
      </c>
      <c r="U14" s="79"/>
      <c r="V14" s="79"/>
    </row>
    <row r="15" spans="1:22" ht="12.75" customHeight="1" thickBot="1">
      <c r="A15" s="223">
        <v>4</v>
      </c>
      <c r="B15" s="224" t="str">
        <f>VLOOKUP(A15,'пр.взвешивания'!B6:E27,2,FALSE)</f>
        <v>ЕЧЕВСКАЯ Анастасия Константиновна</v>
      </c>
      <c r="C15" s="226" t="str">
        <f>VLOOKUP(B15,'пр.взвешивания'!C6:F27,2,FALSE)</f>
        <v>11.04.92 кмс</v>
      </c>
      <c r="D15" s="233" t="str">
        <f>VLOOKUP(C15,'пр.взвешивания'!D6:G27,2,FALSE)</f>
        <v>ЮФО  Краснодарский Сочи МО</v>
      </c>
      <c r="E15" s="20"/>
      <c r="F15" s="21">
        <v>1</v>
      </c>
      <c r="G15" s="22">
        <v>0</v>
      </c>
      <c r="H15" s="188">
        <f>SUM(E15:G15)</f>
        <v>1</v>
      </c>
      <c r="I15" s="234">
        <v>3</v>
      </c>
      <c r="J15" s="79"/>
      <c r="K15" s="197"/>
      <c r="L15" s="215"/>
      <c r="M15" s="216"/>
      <c r="N15" s="214"/>
      <c r="O15" s="105"/>
      <c r="P15" s="106">
        <f>HYPERLINK(круги!H68)</f>
      </c>
      <c r="Q15" s="107">
        <f>HYPERLINK(круги!H80)</f>
      </c>
      <c r="R15" s="108"/>
      <c r="S15" s="180"/>
      <c r="T15" s="182"/>
      <c r="U15" s="79"/>
      <c r="V15" s="79"/>
    </row>
    <row r="16" spans="1:22" ht="16.5" thickBot="1">
      <c r="A16" s="217"/>
      <c r="B16" s="225"/>
      <c r="C16" s="227"/>
      <c r="D16" s="232"/>
      <c r="E16" s="23"/>
      <c r="F16" s="24">
        <f>HYPERLINK(круги!H29)</f>
      </c>
      <c r="G16" s="83">
        <f>HYPERLINK(круги!H36)</f>
      </c>
      <c r="H16" s="183"/>
      <c r="I16" s="230"/>
      <c r="J16" s="79"/>
      <c r="K16" s="109" t="s">
        <v>8</v>
      </c>
      <c r="L16" s="110"/>
      <c r="M16" s="110"/>
      <c r="N16" s="110"/>
      <c r="O16" s="74"/>
      <c r="P16" s="74"/>
      <c r="Q16" s="74"/>
      <c r="R16" s="74"/>
      <c r="S16" s="74"/>
      <c r="T16" s="79"/>
      <c r="U16" s="79"/>
      <c r="V16" s="79"/>
    </row>
    <row r="17" spans="1:22" ht="12.75" customHeight="1">
      <c r="A17" s="217">
        <v>5</v>
      </c>
      <c r="B17" s="219" t="str">
        <f>VLOOKUP(A17,'пр.взвешивания'!B8:E29,2,FALSE)</f>
        <v>ПЕТУНИНА Ксения Андреевна</v>
      </c>
      <c r="C17" s="221" t="str">
        <f>VLOOKUP(B17,'пр.взвешивания'!C8:F29,2,FALSE)</f>
        <v>18.11.92 кмс</v>
      </c>
      <c r="D17" s="228" t="str">
        <f>VLOOKUP(C17,'пр.взвешивания'!D8:G29,2,FALSE)</f>
        <v>УФО ХМАО-Югра Радужный МО</v>
      </c>
      <c r="E17" s="25">
        <v>3</v>
      </c>
      <c r="F17" s="26"/>
      <c r="G17" s="25">
        <v>0</v>
      </c>
      <c r="H17" s="183">
        <f>SUM(E17:G17)</f>
        <v>3</v>
      </c>
      <c r="I17" s="230">
        <v>2</v>
      </c>
      <c r="J17" s="79"/>
      <c r="K17" s="213">
        <v>8</v>
      </c>
      <c r="L17" s="235" t="str">
        <f>VLOOKUP(K17,'пр.взвешивания'!B6:E27,2,FALSE)</f>
        <v> МАШАРОВА Любовь Владимировна</v>
      </c>
      <c r="M17" s="185" t="str">
        <f>VLOOKUP(L17,'пр.взвешивания'!C6:F27,2,FALSE)</f>
        <v>18.05.92 мс</v>
      </c>
      <c r="N17" s="187" t="str">
        <f>VLOOKUP(M17,'пр.взвешивания'!D6:G27,2,FALSE)</f>
        <v>СФО Ноосибирская Новосибирск МО</v>
      </c>
      <c r="O17" s="111"/>
      <c r="P17" s="112">
        <v>4</v>
      </c>
      <c r="Q17" s="113">
        <v>3</v>
      </c>
      <c r="R17" s="43">
        <v>3</v>
      </c>
      <c r="S17" s="188">
        <f>SUM(P17:R17)</f>
        <v>10</v>
      </c>
      <c r="T17" s="188">
        <v>1</v>
      </c>
      <c r="U17" s="79"/>
      <c r="V17" s="79"/>
    </row>
    <row r="18" spans="1:22" ht="12.75">
      <c r="A18" s="217"/>
      <c r="B18" s="225"/>
      <c r="C18" s="227"/>
      <c r="D18" s="232"/>
      <c r="E18" s="52">
        <f>HYPERLINK(круги!H31)</f>
      </c>
      <c r="F18" s="27"/>
      <c r="G18" s="52">
        <f>HYPERLINK(круги!H45)</f>
      </c>
      <c r="H18" s="183"/>
      <c r="I18" s="230"/>
      <c r="J18" s="79"/>
      <c r="K18" s="204"/>
      <c r="L18" s="205"/>
      <c r="M18" s="186"/>
      <c r="N18" s="184"/>
      <c r="O18" s="84"/>
      <c r="P18" s="85" t="s">
        <v>91</v>
      </c>
      <c r="Q18" s="86">
        <f>HYPERLINK(круги!P62)</f>
      </c>
      <c r="R18" s="87"/>
      <c r="S18" s="183"/>
      <c r="T18" s="183"/>
      <c r="U18" s="79"/>
      <c r="V18" s="79"/>
    </row>
    <row r="19" spans="1:22" ht="12.75" customHeight="1">
      <c r="A19" s="217">
        <v>6</v>
      </c>
      <c r="B19" s="219" t="str">
        <f>VLOOKUP(A19,'пр.взвешивания'!B10:E31,2,FALSE)</f>
        <v>ГИЛЯЗОВА Сабина Альбертовна</v>
      </c>
      <c r="C19" s="221" t="str">
        <f>VLOOKUP(B19,'пр.взвешивания'!C10:F31,2,FALSE)</f>
        <v>30.09.94 кмс</v>
      </c>
      <c r="D19" s="228" t="str">
        <f>VLOOKUP(C19,'пр.взвешивания'!D10:G31,2,FALSE)</f>
        <v>Москва МКС</v>
      </c>
      <c r="E19" s="25">
        <v>4</v>
      </c>
      <c r="F19" s="93">
        <v>4</v>
      </c>
      <c r="G19" s="28"/>
      <c r="H19" s="183">
        <f>SUM(E19:G19)</f>
        <v>8</v>
      </c>
      <c r="I19" s="230">
        <v>1</v>
      </c>
      <c r="J19" s="79"/>
      <c r="K19" s="204">
        <v>10</v>
      </c>
      <c r="L19" s="205" t="str">
        <f>VLOOKUP(K19,'пр.взвешивания'!B8:E29,2,FALSE)</f>
        <v>ЧИСТИЛИНА Светлана Игоревна</v>
      </c>
      <c r="M19" s="186" t="str">
        <f>VLOOKUP(L19,'пр.взвешивания'!C8:F29,2,FALSE)</f>
        <v>02.08.94 кмс</v>
      </c>
      <c r="N19" s="184" t="str">
        <f>VLOOKUP(M19,'пр.взвешивания'!D8:G29,2,FALSE)</f>
        <v>Москва МКС</v>
      </c>
      <c r="O19" s="25">
        <v>0</v>
      </c>
      <c r="P19" s="26"/>
      <c r="Q19" s="88">
        <v>3</v>
      </c>
      <c r="R19" s="89">
        <v>0</v>
      </c>
      <c r="S19" s="183">
        <f>SUM(P19:R19)</f>
        <v>3</v>
      </c>
      <c r="T19" s="183">
        <v>3</v>
      </c>
      <c r="U19" s="79"/>
      <c r="V19" s="79"/>
    </row>
    <row r="20" spans="1:22" ht="13.5" thickBot="1">
      <c r="A20" s="218"/>
      <c r="B20" s="220"/>
      <c r="C20" s="222"/>
      <c r="D20" s="229"/>
      <c r="E20" s="29">
        <f>HYPERLINK(круги!H38)</f>
      </c>
      <c r="F20" s="54" t="s">
        <v>88</v>
      </c>
      <c r="G20" s="30"/>
      <c r="H20" s="180"/>
      <c r="I20" s="231"/>
      <c r="J20" s="79"/>
      <c r="K20" s="204"/>
      <c r="L20" s="205"/>
      <c r="M20" s="186"/>
      <c r="N20" s="184"/>
      <c r="O20" s="86">
        <f>HYPERLINK(круги!P76)</f>
      </c>
      <c r="P20" s="90"/>
      <c r="Q20" s="91"/>
      <c r="R20" s="92">
        <f>HYPERLINK(круги!P77)</f>
      </c>
      <c r="S20" s="183"/>
      <c r="T20" s="183"/>
      <c r="U20" s="79"/>
      <c r="V20" s="79"/>
    </row>
    <row r="21" spans="1:22" ht="16.5" customHeight="1" thickBot="1">
      <c r="A21" s="6" t="s">
        <v>11</v>
      </c>
      <c r="B21" s="8"/>
      <c r="C21" s="8"/>
      <c r="D21" s="8"/>
      <c r="E21" s="101"/>
      <c r="F21" s="101"/>
      <c r="G21" s="101"/>
      <c r="H21" s="79"/>
      <c r="I21" s="79"/>
      <c r="J21" s="79"/>
      <c r="K21" s="196">
        <v>11</v>
      </c>
      <c r="L21" s="205" t="str">
        <f>VLOOKUP(K21,'пр.взвешивания'!B10:E31,2,FALSE)</f>
        <v>МИШАРОВА Лиана Анатольевна</v>
      </c>
      <c r="M21" s="186" t="str">
        <f>VLOOKUP(L21,'пр.взвешивания'!C10:F31,2,FALSE)</f>
        <v>26.08.94 кмс</v>
      </c>
      <c r="N21" s="184" t="str">
        <f>VLOOKUP(M21,'пр.взвешивания'!D10:G31,2,FALSE)</f>
        <v>ПФО Татарстан Казань МО</v>
      </c>
      <c r="O21" s="94">
        <v>0</v>
      </c>
      <c r="P21" s="95">
        <v>1</v>
      </c>
      <c r="Q21" s="96"/>
      <c r="R21" s="97">
        <v>0</v>
      </c>
      <c r="S21" s="183">
        <f>SUM(P21:R21)</f>
        <v>1</v>
      </c>
      <c r="T21" s="183">
        <v>4</v>
      </c>
      <c r="U21" s="79"/>
      <c r="V21" s="79"/>
    </row>
    <row r="22" spans="1:22" ht="12.75" customHeight="1">
      <c r="A22" s="223">
        <v>7</v>
      </c>
      <c r="B22" s="224" t="str">
        <f>VLOOKUP(A22,'пр.взвешивания'!B6:E27,2,FALSE)</f>
        <v>ОЛЕЙНИКОВА Виктория Александровна</v>
      </c>
      <c r="C22" s="226" t="str">
        <f>VLOOKUP(B22,'пр.взвешивания'!C6:F27,2,FALSE)</f>
        <v>02.06.93 кмс</v>
      </c>
      <c r="D22" s="233" t="str">
        <f>VLOOKUP(C22,'пр.взвешивания'!D6:G27,2,FALSE)</f>
        <v>Москва МКС</v>
      </c>
      <c r="E22" s="20"/>
      <c r="F22" s="21">
        <v>0</v>
      </c>
      <c r="G22" s="22">
        <v>0</v>
      </c>
      <c r="H22" s="188">
        <f>SUM(E22:G22)</f>
        <v>0</v>
      </c>
      <c r="I22" s="234">
        <v>3</v>
      </c>
      <c r="J22" s="79"/>
      <c r="K22" s="196"/>
      <c r="L22" s="205"/>
      <c r="M22" s="186"/>
      <c r="N22" s="184"/>
      <c r="O22" s="98">
        <f>HYPERLINK(круги!P64)</f>
      </c>
      <c r="P22" s="99"/>
      <c r="Q22" s="84"/>
      <c r="R22" s="100">
        <f>HYPERLINK(круги!P80)</f>
      </c>
      <c r="S22" s="183"/>
      <c r="T22" s="183"/>
      <c r="U22" s="79"/>
      <c r="V22" s="79"/>
    </row>
    <row r="23" spans="1:22" ht="12.75">
      <c r="A23" s="217"/>
      <c r="B23" s="225"/>
      <c r="C23" s="227"/>
      <c r="D23" s="232"/>
      <c r="E23" s="23"/>
      <c r="F23" s="24">
        <f>HYPERLINK(круги!P5)</f>
      </c>
      <c r="G23" s="51">
        <f>HYPERLINK(круги!P12)</f>
      </c>
      <c r="H23" s="183"/>
      <c r="I23" s="230"/>
      <c r="J23" s="79"/>
      <c r="K23" s="196">
        <v>9</v>
      </c>
      <c r="L23" s="205" t="str">
        <f>VLOOKUP(K23,'пр.взвешивания'!B12:E33,2,FALSE)</f>
        <v>КИТУНИНА Светлана Александровна</v>
      </c>
      <c r="M23" s="186" t="str">
        <f>VLOOKUP(L23,'пр.взвешивания'!C12:F33,2,FALSE)</f>
        <v>15.07.94 кмс</v>
      </c>
      <c r="N23" s="184" t="str">
        <f>VLOOKUP(M23,'пр.взвешивания'!D12:G33,2,FALSE)</f>
        <v>УФО Челябинская Челябинск МО</v>
      </c>
      <c r="O23" s="102">
        <v>0</v>
      </c>
      <c r="P23" s="103">
        <v>3</v>
      </c>
      <c r="Q23" s="94">
        <v>4</v>
      </c>
      <c r="R23" s="104"/>
      <c r="S23" s="179">
        <f>SUM(P23:R23)</f>
        <v>7</v>
      </c>
      <c r="T23" s="181">
        <v>2</v>
      </c>
      <c r="U23" s="79"/>
      <c r="V23" s="79"/>
    </row>
    <row r="24" spans="1:22" ht="12.75" customHeight="1" thickBot="1">
      <c r="A24" s="217">
        <v>8</v>
      </c>
      <c r="B24" s="219" t="str">
        <f>VLOOKUP(A24,'пр.взвешивания'!B8:E29,2,FALSE)</f>
        <v> МАШАРОВА Любовь Владимировна</v>
      </c>
      <c r="C24" s="221" t="str">
        <f>VLOOKUP(B24,'пр.взвешивания'!C8:F29,2,FALSE)</f>
        <v>18.05.92 мс</v>
      </c>
      <c r="D24" s="228" t="str">
        <f>VLOOKUP(C24,'пр.взвешивания'!D8:G29,2,FALSE)</f>
        <v>СФО Ноосибирская Новосибирск МО</v>
      </c>
      <c r="E24" s="25">
        <v>4</v>
      </c>
      <c r="F24" s="26"/>
      <c r="G24" s="25">
        <v>3</v>
      </c>
      <c r="H24" s="183">
        <f>SUM(E24:G24)</f>
        <v>7</v>
      </c>
      <c r="I24" s="230">
        <v>1</v>
      </c>
      <c r="J24" s="79"/>
      <c r="K24" s="197"/>
      <c r="L24" s="215"/>
      <c r="M24" s="216"/>
      <c r="N24" s="214"/>
      <c r="O24" s="105"/>
      <c r="P24" s="106">
        <f>HYPERLINK(круги!P68)</f>
      </c>
      <c r="Q24" s="107" t="s">
        <v>92</v>
      </c>
      <c r="R24" s="108"/>
      <c r="S24" s="180"/>
      <c r="T24" s="182"/>
      <c r="U24" s="79"/>
      <c r="V24" s="79"/>
    </row>
    <row r="25" spans="1:22" ht="12.75">
      <c r="A25" s="217"/>
      <c r="B25" s="225"/>
      <c r="C25" s="227"/>
      <c r="D25" s="232"/>
      <c r="E25" s="52" t="s">
        <v>83</v>
      </c>
      <c r="F25" s="27"/>
      <c r="G25" s="52">
        <f>HYPERLINK(круги!P21)</f>
      </c>
      <c r="H25" s="183"/>
      <c r="I25" s="230"/>
      <c r="J25" s="79"/>
      <c r="K25" s="74"/>
      <c r="L25" s="110"/>
      <c r="M25" s="110"/>
      <c r="N25" s="110"/>
      <c r="O25" s="74"/>
      <c r="P25" s="74"/>
      <c r="Q25" s="74"/>
      <c r="R25" s="74"/>
      <c r="S25" s="74"/>
      <c r="T25" s="79"/>
      <c r="U25" s="79"/>
      <c r="V25" s="79"/>
    </row>
    <row r="26" spans="1:22" ht="12.75" customHeight="1" thickBot="1">
      <c r="A26" s="217">
        <v>9</v>
      </c>
      <c r="B26" s="219" t="str">
        <f>VLOOKUP(A26,'пр.взвешивания'!B10:E31,2,FALSE)</f>
        <v>КИТУНИНА Светлана Александровна</v>
      </c>
      <c r="C26" s="221" t="str">
        <f>VLOOKUP(B26,'пр.взвешивания'!C10:F31,2,FALSE)</f>
        <v>15.07.94 кмс</v>
      </c>
      <c r="D26" s="228" t="str">
        <f>VLOOKUP(C26,'пр.взвешивания'!D10:G31,2,FALSE)</f>
        <v>УФО Челябинская Челябинск МО</v>
      </c>
      <c r="E26" s="25">
        <v>4</v>
      </c>
      <c r="F26" s="53">
        <v>0</v>
      </c>
      <c r="G26" s="28"/>
      <c r="H26" s="183">
        <f>SUM(E26:G26)</f>
        <v>4</v>
      </c>
      <c r="I26" s="230">
        <v>2</v>
      </c>
      <c r="J26" s="79"/>
      <c r="K26" s="74"/>
      <c r="L26" s="110"/>
      <c r="M26" s="110"/>
      <c r="N26" s="110"/>
      <c r="O26" s="73"/>
      <c r="P26" s="73"/>
      <c r="Q26" s="74"/>
      <c r="R26" s="74"/>
      <c r="S26" s="74"/>
      <c r="T26" s="79"/>
      <c r="U26" s="79"/>
      <c r="V26" s="79"/>
    </row>
    <row r="27" spans="1:22" ht="13.5" thickBot="1">
      <c r="A27" s="218"/>
      <c r="B27" s="220"/>
      <c r="C27" s="222"/>
      <c r="D27" s="229"/>
      <c r="E27" s="29" t="s">
        <v>84</v>
      </c>
      <c r="F27" s="54">
        <f>HYPERLINK(круги!P19)</f>
      </c>
      <c r="G27" s="30"/>
      <c r="H27" s="180"/>
      <c r="I27" s="231"/>
      <c r="J27" s="79"/>
      <c r="K27" s="213">
        <v>2</v>
      </c>
      <c r="L27" s="209" t="str">
        <f>VLOOKUP(K27,'пр.взвешивания'!B6:E27,2,FALSE)</f>
        <v>БИКБЕРДИНА Кристина Геннадьевна</v>
      </c>
      <c r="M27" s="210" t="str">
        <f>VLOOKUP(L27,'пр.взвешивания'!C6:F27,2,FALSE)</f>
        <v>16.03.92 мс</v>
      </c>
      <c r="N27" s="211" t="str">
        <f>VLOOKUP(M27,'пр.взвешивания'!D6:G27,2,FALSE)</f>
        <v>ПФО Оренбургская Кувандык Д</v>
      </c>
      <c r="O27" s="73"/>
      <c r="P27" s="73"/>
      <c r="Q27" s="74"/>
      <c r="R27" s="74"/>
      <c r="S27" s="74"/>
      <c r="T27" s="79"/>
      <c r="U27" s="79"/>
      <c r="V27" s="79"/>
    </row>
    <row r="28" spans="1:22" ht="11.25" customHeight="1" thickBot="1">
      <c r="A28" s="6" t="s">
        <v>12</v>
      </c>
      <c r="B28" s="8"/>
      <c r="C28" s="8"/>
      <c r="D28" s="8"/>
      <c r="E28" s="101"/>
      <c r="F28" s="101"/>
      <c r="G28" s="101"/>
      <c r="H28" s="79"/>
      <c r="I28" s="79"/>
      <c r="J28" s="79"/>
      <c r="K28" s="204"/>
      <c r="L28" s="198"/>
      <c r="M28" s="200"/>
      <c r="N28" s="206"/>
      <c r="O28" s="59">
        <v>2</v>
      </c>
      <c r="P28" s="73"/>
      <c r="Q28" s="74"/>
      <c r="R28" s="74"/>
      <c r="S28" s="74"/>
      <c r="T28" s="79"/>
      <c r="U28" s="79"/>
      <c r="V28" s="79"/>
    </row>
    <row r="29" spans="1:22" ht="12.75" customHeight="1" thickBot="1">
      <c r="A29" s="223">
        <v>10</v>
      </c>
      <c r="B29" s="224" t="str">
        <f>VLOOKUP(A29,'пр.взвешивания'!B6:E27,2,FALSE)</f>
        <v>ЧИСТИЛИНА Светлана Игоревна</v>
      </c>
      <c r="C29" s="226" t="str">
        <f>VLOOKUP(B29,'пр.взвешивания'!C6:F27,2,FALSE)</f>
        <v>02.08.94 кмс</v>
      </c>
      <c r="D29" s="233" t="str">
        <f>VLOOKUP(C29,'пр.взвешивания'!D6:G27,2,FALSE)</f>
        <v>Москва МКС</v>
      </c>
      <c r="E29" s="20"/>
      <c r="F29" s="43">
        <v>3</v>
      </c>
      <c r="G29" s="79"/>
      <c r="H29" s="188">
        <f>SUM(E29:G29)</f>
        <v>3</v>
      </c>
      <c r="I29" s="234">
        <v>1</v>
      </c>
      <c r="J29" s="79"/>
      <c r="K29" s="196">
        <v>9</v>
      </c>
      <c r="L29" s="198" t="str">
        <f>VLOOKUP(K29,'пр.взвешивания'!B8:E29,2,FALSE)</f>
        <v>КИТУНИНА Светлана Александровна</v>
      </c>
      <c r="M29" s="200" t="str">
        <f>VLOOKUP(L29,'пр.взвешивания'!C8:F29,2,FALSE)</f>
        <v>15.07.94 кмс</v>
      </c>
      <c r="N29" s="206" t="str">
        <f>VLOOKUP(M29,'пр.взвешивания'!D8:G29,2,FALSE)</f>
        <v>УФО Челябинская Челябинск МО</v>
      </c>
      <c r="O29" s="75" t="s">
        <v>93</v>
      </c>
      <c r="P29" s="76"/>
      <c r="Q29" s="74"/>
      <c r="R29" s="74"/>
      <c r="S29" s="74"/>
      <c r="T29" s="79"/>
      <c r="U29" s="79"/>
      <c r="V29" s="79"/>
    </row>
    <row r="30" spans="1:22" ht="13.5" thickBot="1">
      <c r="A30" s="217"/>
      <c r="B30" s="225"/>
      <c r="C30" s="227"/>
      <c r="D30" s="232"/>
      <c r="E30" s="23"/>
      <c r="F30" s="44">
        <f>HYPERLINK(круги!P29)</f>
      </c>
      <c r="G30" s="79"/>
      <c r="H30" s="183"/>
      <c r="I30" s="230"/>
      <c r="J30" s="79"/>
      <c r="K30" s="197"/>
      <c r="L30" s="202"/>
      <c r="M30" s="203"/>
      <c r="N30" s="212"/>
      <c r="O30" s="73"/>
      <c r="P30" s="60"/>
      <c r="Q30" s="59">
        <v>6</v>
      </c>
      <c r="R30" s="74"/>
      <c r="S30" s="74"/>
      <c r="T30" s="79"/>
      <c r="U30" s="79"/>
      <c r="V30" s="79"/>
    </row>
    <row r="31" spans="1:22" ht="12.75" customHeight="1" thickBot="1">
      <c r="A31" s="217">
        <v>11</v>
      </c>
      <c r="B31" s="219" t="str">
        <f>VLOOKUP(A31,'пр.взвешивания'!B8:E29,2,FALSE)</f>
        <v>МИШАРОВА Лиана Анатольевна</v>
      </c>
      <c r="C31" s="221" t="str">
        <f>VLOOKUP(B31,'пр.взвешивания'!C8:F29,2,FALSE)</f>
        <v>26.08.94 кмс</v>
      </c>
      <c r="D31" s="228" t="str">
        <f>VLOOKUP(C31,'пр.взвешивания'!D8:G29,2,FALSE)</f>
        <v>ПФО Татарстан Казань МО</v>
      </c>
      <c r="E31" s="25">
        <v>1</v>
      </c>
      <c r="F31" s="45"/>
      <c r="G31" s="79"/>
      <c r="H31" s="183">
        <f>SUM(E31:G31)</f>
        <v>1</v>
      </c>
      <c r="I31" s="230">
        <v>2</v>
      </c>
      <c r="J31" s="79"/>
      <c r="K31" s="208">
        <v>8</v>
      </c>
      <c r="L31" s="209" t="str">
        <f>VLOOKUP(K31,'пр.взвешивания'!B10:E31,2,FALSE)</f>
        <v> МАШАРОВА Любовь Владимировна</v>
      </c>
      <c r="M31" s="210" t="str">
        <f>VLOOKUP(L31,'пр.взвешивания'!C10:F31,2,FALSE)</f>
        <v>18.05.92 мс</v>
      </c>
      <c r="N31" s="211" t="str">
        <f>VLOOKUP(M31,'пр.взвешивания'!D10:G31,2,FALSE)</f>
        <v>СФО Ноосибирская Новосибирск МО</v>
      </c>
      <c r="O31" s="73"/>
      <c r="P31" s="77"/>
      <c r="Q31" s="119" t="s">
        <v>93</v>
      </c>
      <c r="R31" s="74"/>
      <c r="S31" s="74"/>
      <c r="T31" s="79"/>
      <c r="U31" s="79"/>
      <c r="V31" s="79"/>
    </row>
    <row r="32" spans="1:22" ht="13.5" thickBot="1">
      <c r="A32" s="218"/>
      <c r="B32" s="220"/>
      <c r="C32" s="222"/>
      <c r="D32" s="229"/>
      <c r="E32" s="47">
        <f>HYPERLINK(круги!P31)</f>
      </c>
      <c r="F32" s="46"/>
      <c r="G32" s="79"/>
      <c r="H32" s="180"/>
      <c r="I32" s="231"/>
      <c r="J32" s="79"/>
      <c r="K32" s="204"/>
      <c r="L32" s="198"/>
      <c r="M32" s="200"/>
      <c r="N32" s="206"/>
      <c r="O32" s="59">
        <v>6</v>
      </c>
      <c r="P32" s="78"/>
      <c r="Q32" s="74"/>
      <c r="R32" s="74"/>
      <c r="S32" s="74"/>
      <c r="T32" s="79"/>
      <c r="U32" s="79"/>
      <c r="V32" s="79"/>
    </row>
    <row r="33" spans="5:22" ht="13.5" thickBot="1">
      <c r="E33" s="79"/>
      <c r="F33" s="79"/>
      <c r="G33" s="79"/>
      <c r="H33" s="79"/>
      <c r="I33" s="79"/>
      <c r="J33" s="79"/>
      <c r="K33" s="196">
        <v>6</v>
      </c>
      <c r="L33" s="198" t="str">
        <f>VLOOKUP(K33,'пр.взвешивания'!B12:E33,2,FALSE)</f>
        <v>ГИЛЯЗОВА Сабина Альбертовна</v>
      </c>
      <c r="M33" s="200" t="str">
        <f>VLOOKUP(L33,'пр.взвешивания'!C12:F33,2,FALSE)</f>
        <v>30.09.94 кмс</v>
      </c>
      <c r="N33" s="206" t="str">
        <f>VLOOKUP(M33,'пр.взвешивания'!D12:G33,2,FALSE)</f>
        <v>Москва МКС</v>
      </c>
      <c r="O33" s="75" t="s">
        <v>93</v>
      </c>
      <c r="P33" s="73"/>
      <c r="Q33" s="74"/>
      <c r="R33" s="74"/>
      <c r="S33" s="74"/>
      <c r="T33" s="79"/>
      <c r="U33" s="79"/>
      <c r="V33" s="79"/>
    </row>
    <row r="34" spans="5:22" ht="13.5" thickBot="1">
      <c r="E34" s="79"/>
      <c r="F34" s="79"/>
      <c r="G34" s="79"/>
      <c r="H34" s="79"/>
      <c r="I34" s="79"/>
      <c r="J34" s="79"/>
      <c r="K34" s="197"/>
      <c r="L34" s="199"/>
      <c r="M34" s="201"/>
      <c r="N34" s="207"/>
      <c r="O34" s="73"/>
      <c r="P34" s="73"/>
      <c r="Q34" s="74"/>
      <c r="R34" s="74"/>
      <c r="S34" s="74"/>
      <c r="T34" s="79"/>
      <c r="U34" s="79"/>
      <c r="V34" s="79"/>
    </row>
    <row r="37" spans="1:8" ht="12.75">
      <c r="A37" s="55"/>
      <c r="B37" s="55"/>
      <c r="C37" s="68"/>
      <c r="D37" s="42"/>
      <c r="E37" s="42"/>
      <c r="F37" s="42"/>
      <c r="G37" s="35"/>
      <c r="H37" s="35"/>
    </row>
    <row r="39" spans="1:18" ht="15.75">
      <c r="A39" s="61" t="str">
        <f>HYPERLINK('[2]реквизиты'!$A$6)</f>
        <v>Гл. судья, судья МК</v>
      </c>
      <c r="B39" s="62"/>
      <c r="C39" s="62"/>
      <c r="D39" s="35"/>
      <c r="E39" s="31"/>
      <c r="F39" s="31"/>
      <c r="G39" s="63" t="str">
        <f>HYPERLINK('[2]реквизиты'!$G$6)</f>
        <v>А.Б. Рыбаков</v>
      </c>
      <c r="H39" s="35"/>
      <c r="K39" s="61" t="str">
        <f>HYPERLINK('[3]реквизиты'!$A$22)</f>
        <v>Гл. секретарь, судья МК</v>
      </c>
      <c r="L39" s="62"/>
      <c r="M39" s="69"/>
      <c r="N39" s="37"/>
      <c r="O39" s="34"/>
      <c r="P39" s="34"/>
      <c r="Q39" s="63" t="str">
        <f>HYPERLINK('[2]реквизиты'!$G$8)</f>
        <v>Н.Ю. Глушкова</v>
      </c>
      <c r="R39" s="35"/>
    </row>
    <row r="40" spans="1:18" ht="15.75">
      <c r="A40" s="62"/>
      <c r="B40" s="62"/>
      <c r="C40" s="67"/>
      <c r="D40" s="36"/>
      <c r="E40" s="33"/>
      <c r="F40" s="33"/>
      <c r="G40" s="32" t="str">
        <f>HYPERLINK('[2]реквизиты'!$G$7)</f>
        <v>/г.Чебоксары/</v>
      </c>
      <c r="H40" s="35"/>
      <c r="K40" s="55"/>
      <c r="L40" s="55"/>
      <c r="M40" s="55"/>
      <c r="N40" s="35"/>
      <c r="O40" s="35"/>
      <c r="P40" s="35"/>
      <c r="Q40" s="32" t="str">
        <f>HYPERLINK('[2]реквизиты'!$G$9)</f>
        <v>/г. Рязань/</v>
      </c>
      <c r="R40" s="35"/>
    </row>
    <row r="41" ht="21" customHeight="1"/>
    <row r="63" spans="16:18" ht="12.75">
      <c r="P63" s="38"/>
      <c r="Q63" s="38"/>
      <c r="R63" s="38"/>
    </row>
    <row r="64" spans="16:18" ht="12.75">
      <c r="P64" s="41"/>
      <c r="Q64" s="39"/>
      <c r="R64" s="38"/>
    </row>
    <row r="65" spans="16:18" ht="12.75">
      <c r="P65" s="40"/>
      <c r="Q65" s="38"/>
      <c r="R65" s="38"/>
    </row>
    <row r="66" spans="16:18" ht="12.75">
      <c r="P66" s="40"/>
      <c r="Q66" s="38"/>
      <c r="R66" s="38"/>
    </row>
    <row r="67" spans="16:18" ht="12.75">
      <c r="P67" s="57"/>
      <c r="Q67" s="38"/>
      <c r="R67" s="38"/>
    </row>
    <row r="68" spans="16:18" ht="12.75">
      <c r="P68" s="40"/>
      <c r="Q68" s="38"/>
      <c r="R68" s="41"/>
    </row>
    <row r="69" spans="16:18" ht="12.75">
      <c r="P69" s="40"/>
      <c r="Q69" s="39"/>
      <c r="R69" s="38"/>
    </row>
    <row r="70" spans="16:18" ht="12.75">
      <c r="P70" s="40"/>
      <c r="Q70" s="39"/>
      <c r="R70" s="38"/>
    </row>
    <row r="71" spans="16:18" ht="12.75">
      <c r="P71" s="41"/>
      <c r="Q71" s="39"/>
      <c r="R71" s="38"/>
    </row>
    <row r="72" spans="14:18" ht="12.75">
      <c r="N72" s="41"/>
      <c r="O72" s="38"/>
      <c r="P72" s="41"/>
      <c r="Q72" s="39"/>
      <c r="R72" s="38"/>
    </row>
    <row r="73" ht="12.75">
      <c r="P73" s="56"/>
    </row>
    <row r="74" ht="12.75">
      <c r="P74" s="56"/>
    </row>
  </sheetData>
  <mergeCells count="150">
    <mergeCell ref="H8:H9"/>
    <mergeCell ref="H10:H11"/>
    <mergeCell ref="A12:A13"/>
    <mergeCell ref="B12:B13"/>
    <mergeCell ref="C12:C13"/>
    <mergeCell ref="D12:D13"/>
    <mergeCell ref="A10:A11"/>
    <mergeCell ref="A6:A7"/>
    <mergeCell ref="B10:B11"/>
    <mergeCell ref="C10:C11"/>
    <mergeCell ref="B8:B9"/>
    <mergeCell ref="C8:C9"/>
    <mergeCell ref="A8:A9"/>
    <mergeCell ref="K12:K13"/>
    <mergeCell ref="K10:K11"/>
    <mergeCell ref="L12:L13"/>
    <mergeCell ref="B6:B7"/>
    <mergeCell ref="C6:C7"/>
    <mergeCell ref="D6:D7"/>
    <mergeCell ref="D10:D11"/>
    <mergeCell ref="I8:I9"/>
    <mergeCell ref="H12:H13"/>
    <mergeCell ref="I12:I13"/>
    <mergeCell ref="M14:M15"/>
    <mergeCell ref="N14:N15"/>
    <mergeCell ref="K17:K18"/>
    <mergeCell ref="L17:L18"/>
    <mergeCell ref="M17:M18"/>
    <mergeCell ref="L14:L15"/>
    <mergeCell ref="M6:M7"/>
    <mergeCell ref="C17:C18"/>
    <mergeCell ref="D17:D18"/>
    <mergeCell ref="L10:L11"/>
    <mergeCell ref="M10:M11"/>
    <mergeCell ref="M12:M13"/>
    <mergeCell ref="K8:K9"/>
    <mergeCell ref="L8:L9"/>
    <mergeCell ref="K14:K15"/>
    <mergeCell ref="H6:H7"/>
    <mergeCell ref="D31:D32"/>
    <mergeCell ref="H29:H30"/>
    <mergeCell ref="I29:I30"/>
    <mergeCell ref="L6:L7"/>
    <mergeCell ref="I6:I7"/>
    <mergeCell ref="D8:D9"/>
    <mergeCell ref="K6:K7"/>
    <mergeCell ref="E6:G6"/>
    <mergeCell ref="I31:I32"/>
    <mergeCell ref="I10:I11"/>
    <mergeCell ref="H31:H32"/>
    <mergeCell ref="H15:H16"/>
    <mergeCell ref="I15:I16"/>
    <mergeCell ref="H17:H18"/>
    <mergeCell ref="I17:I18"/>
    <mergeCell ref="H19:H20"/>
    <mergeCell ref="I19:I20"/>
    <mergeCell ref="A15:A16"/>
    <mergeCell ref="B15:B16"/>
    <mergeCell ref="C15:C16"/>
    <mergeCell ref="D15:D16"/>
    <mergeCell ref="A17:A18"/>
    <mergeCell ref="B17:B18"/>
    <mergeCell ref="C22:C23"/>
    <mergeCell ref="D22:D23"/>
    <mergeCell ref="A19:A20"/>
    <mergeCell ref="B19:B20"/>
    <mergeCell ref="C19:C20"/>
    <mergeCell ref="D19:D20"/>
    <mergeCell ref="D29:D30"/>
    <mergeCell ref="H22:H23"/>
    <mergeCell ref="I22:I23"/>
    <mergeCell ref="A24:A25"/>
    <mergeCell ref="B24:B25"/>
    <mergeCell ref="A22:A23"/>
    <mergeCell ref="B22:B23"/>
    <mergeCell ref="H24:H25"/>
    <mergeCell ref="I24:I25"/>
    <mergeCell ref="C24:C25"/>
    <mergeCell ref="M19:M20"/>
    <mergeCell ref="N19:N20"/>
    <mergeCell ref="S19:S20"/>
    <mergeCell ref="D26:D27"/>
    <mergeCell ref="H26:H27"/>
    <mergeCell ref="I26:I27"/>
    <mergeCell ref="K21:K22"/>
    <mergeCell ref="L21:L22"/>
    <mergeCell ref="M21:M22"/>
    <mergeCell ref="D24:D25"/>
    <mergeCell ref="A31:A32"/>
    <mergeCell ref="B31:B32"/>
    <mergeCell ref="B26:B27"/>
    <mergeCell ref="C26:C27"/>
    <mergeCell ref="A26:A27"/>
    <mergeCell ref="A29:A30"/>
    <mergeCell ref="B29:B30"/>
    <mergeCell ref="C29:C30"/>
    <mergeCell ref="C31:C32"/>
    <mergeCell ref="T19:T20"/>
    <mergeCell ref="S21:S22"/>
    <mergeCell ref="N17:N18"/>
    <mergeCell ref="T21:T22"/>
    <mergeCell ref="S17:S18"/>
    <mergeCell ref="N21:N22"/>
    <mergeCell ref="T17:T18"/>
    <mergeCell ref="K23:K24"/>
    <mergeCell ref="L23:L24"/>
    <mergeCell ref="M23:M24"/>
    <mergeCell ref="M27:M28"/>
    <mergeCell ref="N27:N28"/>
    <mergeCell ref="S23:S24"/>
    <mergeCell ref="T23:T24"/>
    <mergeCell ref="N23:N24"/>
    <mergeCell ref="K19:K20"/>
    <mergeCell ref="L19:L20"/>
    <mergeCell ref="N33:N34"/>
    <mergeCell ref="K31:K32"/>
    <mergeCell ref="L31:L32"/>
    <mergeCell ref="M31:M32"/>
    <mergeCell ref="N31:N32"/>
    <mergeCell ref="N29:N30"/>
    <mergeCell ref="K27:K28"/>
    <mergeCell ref="L27:L28"/>
    <mergeCell ref="K33:K34"/>
    <mergeCell ref="L33:L34"/>
    <mergeCell ref="M33:M34"/>
    <mergeCell ref="K29:K30"/>
    <mergeCell ref="L29:L30"/>
    <mergeCell ref="M29:M30"/>
    <mergeCell ref="N6:N7"/>
    <mergeCell ref="O6:R6"/>
    <mergeCell ref="S6:S7"/>
    <mergeCell ref="T6:T7"/>
    <mergeCell ref="N12:N13"/>
    <mergeCell ref="S12:S13"/>
    <mergeCell ref="T12:T13"/>
    <mergeCell ref="M8:M9"/>
    <mergeCell ref="N8:N9"/>
    <mergeCell ref="S8:S9"/>
    <mergeCell ref="T8:T9"/>
    <mergeCell ref="N10:N11"/>
    <mergeCell ref="S14:S15"/>
    <mergeCell ref="T14:T15"/>
    <mergeCell ref="S10:S11"/>
    <mergeCell ref="T10:T11"/>
    <mergeCell ref="A2:T2"/>
    <mergeCell ref="L3:T3"/>
    <mergeCell ref="Q5:T5"/>
    <mergeCell ref="C5:N5"/>
    <mergeCell ref="B3:I3"/>
    <mergeCell ref="K4:T4"/>
  </mergeCells>
  <printOptions horizontalCentered="1"/>
  <pageMargins left="0" right="0" top="0" bottom="0" header="0.5118110236220472" footer="0.5118110236220472"/>
  <pageSetup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98"/>
  <sheetViews>
    <sheetView workbookViewId="0" topLeftCell="E55">
      <selection activeCell="I58" sqref="I58:P82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44" t="s">
        <v>31</v>
      </c>
      <c r="B1" s="244"/>
      <c r="C1" s="244"/>
      <c r="D1" s="244"/>
      <c r="E1" s="244"/>
      <c r="F1" s="244"/>
      <c r="G1" s="244"/>
      <c r="H1" s="244"/>
      <c r="I1" s="244" t="s">
        <v>31</v>
      </c>
      <c r="J1" s="244"/>
      <c r="K1" s="244"/>
      <c r="L1" s="244"/>
      <c r="M1" s="244"/>
      <c r="N1" s="244"/>
      <c r="O1" s="244"/>
      <c r="P1" s="244"/>
      <c r="Q1" s="8"/>
    </row>
    <row r="2" spans="1:17" ht="25.5" customHeight="1">
      <c r="A2" s="7" t="s">
        <v>9</v>
      </c>
      <c r="B2" s="7" t="s">
        <v>17</v>
      </c>
      <c r="C2" s="7"/>
      <c r="D2" s="7"/>
      <c r="E2" s="50" t="str">
        <f>'пр.взвешивания'!C3</f>
        <v>в.к.    44      кг.</v>
      </c>
      <c r="F2" s="7"/>
      <c r="G2" s="7"/>
      <c r="H2" s="7"/>
      <c r="I2" s="7" t="s">
        <v>11</v>
      </c>
      <c r="J2" s="7" t="s">
        <v>17</v>
      </c>
      <c r="K2" s="7"/>
      <c r="L2" s="7"/>
      <c r="M2" s="50" t="str">
        <f>E2</f>
        <v>в.к.    44      кг.</v>
      </c>
      <c r="N2" s="7"/>
      <c r="O2" s="7"/>
      <c r="P2" s="7"/>
      <c r="Q2" s="8"/>
    </row>
    <row r="3" spans="1:17" ht="12.75" customHeight="1">
      <c r="A3" s="240" t="s">
        <v>0</v>
      </c>
      <c r="B3" s="240" t="s">
        <v>1</v>
      </c>
      <c r="C3" s="240" t="s">
        <v>2</v>
      </c>
      <c r="D3" s="240" t="s">
        <v>3</v>
      </c>
      <c r="E3" s="240" t="s">
        <v>13</v>
      </c>
      <c r="F3" s="240" t="s">
        <v>14</v>
      </c>
      <c r="G3" s="240" t="s">
        <v>15</v>
      </c>
      <c r="H3" s="240" t="s">
        <v>16</v>
      </c>
      <c r="I3" s="240" t="s">
        <v>0</v>
      </c>
      <c r="J3" s="240" t="s">
        <v>1</v>
      </c>
      <c r="K3" s="240" t="s">
        <v>2</v>
      </c>
      <c r="L3" s="240" t="s">
        <v>3</v>
      </c>
      <c r="M3" s="240" t="s">
        <v>13</v>
      </c>
      <c r="N3" s="240" t="s">
        <v>14</v>
      </c>
      <c r="O3" s="240" t="s">
        <v>15</v>
      </c>
      <c r="P3" s="240" t="s">
        <v>16</v>
      </c>
      <c r="Q3" s="8"/>
    </row>
    <row r="4" spans="1:17" ht="12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8"/>
    </row>
    <row r="5" spans="1:18" ht="12.75" customHeight="1">
      <c r="A5" s="240">
        <v>1</v>
      </c>
      <c r="B5" s="221" t="str">
        <f>VLOOKUP(A5,'пр.взвешивания'!B6:E27,2,FALSE)</f>
        <v>МАЗАНОВА Диана Геннадьевна</v>
      </c>
      <c r="C5" s="221" t="str">
        <f>VLOOKUP(B5,'пр.взвешивания'!C6:F27,2,FALSE)</f>
        <v>22.12.92 кмс</v>
      </c>
      <c r="D5" s="221" t="str">
        <f>VLOOKUP(C5,'пр.взвешивания'!D6:G27,2,FALSE)</f>
        <v>Москва МКС</v>
      </c>
      <c r="E5" s="253"/>
      <c r="F5" s="256"/>
      <c r="G5" s="255"/>
      <c r="H5" s="240"/>
      <c r="I5" s="240">
        <v>7</v>
      </c>
      <c r="J5" s="221" t="str">
        <f>VLOOKUP(I5,'пр.взвешивания'!B6:E27,2,FALSE)</f>
        <v>ОЛЕЙНИКОВА Виктория Александровна</v>
      </c>
      <c r="K5" s="221" t="str">
        <f>VLOOKUP(J5,'пр.взвешивания'!C6:F27,2,FALSE)</f>
        <v>02.06.93 кмс</v>
      </c>
      <c r="L5" s="221" t="str">
        <f>VLOOKUP(K5,'пр.взвешивания'!D6:G27,2,FALSE)</f>
        <v>Москва МКС</v>
      </c>
      <c r="M5" s="240"/>
      <c r="N5" s="240"/>
      <c r="O5" s="240"/>
      <c r="P5" s="240"/>
      <c r="Q5" s="8"/>
      <c r="R5" s="9"/>
    </row>
    <row r="6" spans="1:18" ht="12.75">
      <c r="A6" s="240"/>
      <c r="B6" s="227"/>
      <c r="C6" s="227"/>
      <c r="D6" s="227"/>
      <c r="E6" s="253"/>
      <c r="F6" s="253"/>
      <c r="G6" s="255"/>
      <c r="H6" s="240"/>
      <c r="I6" s="240"/>
      <c r="J6" s="227"/>
      <c r="K6" s="227"/>
      <c r="L6" s="227"/>
      <c r="M6" s="240"/>
      <c r="N6" s="240"/>
      <c r="O6" s="240"/>
      <c r="P6" s="240"/>
      <c r="Q6" s="8"/>
      <c r="R6" s="9"/>
    </row>
    <row r="7" spans="1:18" ht="12.75" customHeight="1">
      <c r="A7" s="136">
        <v>2</v>
      </c>
      <c r="B7" s="221" t="str">
        <f>VLOOKUP(A7,'пр.взвешивания'!B8:E29,2,FALSE)</f>
        <v>БИКБЕРДИНА Кристина Геннадьевна</v>
      </c>
      <c r="C7" s="221" t="str">
        <f>VLOOKUP(B7,'пр.взвешивания'!C8:F29,2,FALSE)</f>
        <v>16.03.92 мс</v>
      </c>
      <c r="D7" s="221" t="str">
        <f>VLOOKUP(C7,'пр.взвешивания'!D8:G29,2,FALSE)</f>
        <v>ПФО Оренбургская Кувандык Д</v>
      </c>
      <c r="E7" s="249"/>
      <c r="F7" s="249"/>
      <c r="G7" s="136"/>
      <c r="H7" s="136"/>
      <c r="I7" s="136">
        <v>8</v>
      </c>
      <c r="J7" s="221" t="str">
        <f>VLOOKUP(I7,'пр.взвешивания'!B8:E29,2,FALSE)</f>
        <v> МАШАРОВА Любовь Владимировна</v>
      </c>
      <c r="K7" s="221" t="str">
        <f>VLOOKUP(J7,'пр.взвешивания'!C8:F29,2,FALSE)</f>
        <v>18.05.92 мс</v>
      </c>
      <c r="L7" s="221" t="str">
        <f>VLOOKUP(K7,'пр.взвешивания'!D8:G29,2,FALSE)</f>
        <v>СФО Ноосибирская Новосибирск МО</v>
      </c>
      <c r="M7" s="136"/>
      <c r="N7" s="136"/>
      <c r="O7" s="136"/>
      <c r="P7" s="136"/>
      <c r="Q7" s="8"/>
      <c r="R7" s="9"/>
    </row>
    <row r="8" spans="1:18" ht="13.5" thickBot="1">
      <c r="A8" s="243"/>
      <c r="B8" s="222"/>
      <c r="C8" s="222"/>
      <c r="D8" s="222"/>
      <c r="E8" s="250"/>
      <c r="F8" s="250"/>
      <c r="G8" s="243"/>
      <c r="H8" s="243"/>
      <c r="I8" s="243"/>
      <c r="J8" s="222"/>
      <c r="K8" s="222"/>
      <c r="L8" s="222"/>
      <c r="M8" s="243"/>
      <c r="N8" s="243"/>
      <c r="O8" s="243"/>
      <c r="P8" s="243"/>
      <c r="Q8" s="8"/>
      <c r="R8" s="9"/>
    </row>
    <row r="9" spans="1:18" ht="12.75" customHeight="1">
      <c r="A9" s="241">
        <v>3</v>
      </c>
      <c r="B9" s="242" t="str">
        <f>VLOOKUP(A9,'пр.взвешивания'!B10:E31,2,FALSE)</f>
        <v>АГАЛАКОВА Дарья Михайловна</v>
      </c>
      <c r="C9" s="242" t="str">
        <f>VLOOKUP(B9,'пр.взвешивания'!C10:F31,2,FALSE)</f>
        <v>06.11.94 1</v>
      </c>
      <c r="D9" s="242" t="str">
        <f>VLOOKUP(C9,'пр.взвешивания'!D10:G31,2,FALSE)</f>
        <v>СЗФО Р. Коми Усинск МО</v>
      </c>
      <c r="E9" s="241" t="s">
        <v>32</v>
      </c>
      <c r="F9" s="245"/>
      <c r="G9" s="241"/>
      <c r="H9" s="241"/>
      <c r="I9" s="241">
        <v>9</v>
      </c>
      <c r="J9" s="242" t="str">
        <f>VLOOKUP(I9,'пр.взвешивания'!B10:E31,2,FALSE)</f>
        <v>КИТУНИНА Светлана Александровна</v>
      </c>
      <c r="K9" s="242" t="str">
        <f>VLOOKUP(J9,'пр.взвешивания'!C10:F31,2,FALSE)</f>
        <v>15.07.94 кмс</v>
      </c>
      <c r="L9" s="242" t="str">
        <f>VLOOKUP(K9,'пр.взвешивания'!D10:G31,2,FALSE)</f>
        <v>УФО Челябинская Челябинск МО</v>
      </c>
      <c r="M9" s="241" t="s">
        <v>32</v>
      </c>
      <c r="N9" s="241"/>
      <c r="O9" s="241"/>
      <c r="P9" s="241"/>
      <c r="Q9" s="8"/>
      <c r="R9" s="9"/>
    </row>
    <row r="10" spans="1:18" ht="12.75">
      <c r="A10" s="137"/>
      <c r="B10" s="227"/>
      <c r="C10" s="227"/>
      <c r="D10" s="227"/>
      <c r="E10" s="137"/>
      <c r="F10" s="246"/>
      <c r="G10" s="137"/>
      <c r="H10" s="137"/>
      <c r="I10" s="137"/>
      <c r="J10" s="227"/>
      <c r="K10" s="227"/>
      <c r="L10" s="227"/>
      <c r="M10" s="137"/>
      <c r="N10" s="137"/>
      <c r="O10" s="137"/>
      <c r="P10" s="137"/>
      <c r="Q10" s="8"/>
      <c r="R10" s="9"/>
    </row>
    <row r="11" spans="1:18" ht="18" customHeight="1">
      <c r="A11" s="8"/>
      <c r="B11" s="7" t="s">
        <v>18</v>
      </c>
      <c r="C11" s="12"/>
      <c r="D11" s="12"/>
      <c r="E11" s="50" t="str">
        <f>E2</f>
        <v>в.к.    44      кг.</v>
      </c>
      <c r="F11" s="8"/>
      <c r="G11" s="8"/>
      <c r="H11" s="8"/>
      <c r="I11" s="8"/>
      <c r="J11" s="7" t="s">
        <v>18</v>
      </c>
      <c r="K11" s="13"/>
      <c r="L11" s="13"/>
      <c r="M11" s="50" t="str">
        <f>E11</f>
        <v>в.к.    44      кг.</v>
      </c>
      <c r="N11" s="8"/>
      <c r="O11" s="8"/>
      <c r="P11" s="8"/>
      <c r="Q11" s="8"/>
      <c r="R11" s="9"/>
    </row>
    <row r="12" spans="1:18" ht="12.75" customHeight="1">
      <c r="A12" s="240">
        <v>1</v>
      </c>
      <c r="B12" s="221" t="str">
        <f>VLOOKUP(A12,'пр.взвешивания'!B6:E27,2,FALSE)</f>
        <v>МАЗАНОВА Диана Геннадьевна</v>
      </c>
      <c r="C12" s="221" t="str">
        <f>VLOOKUP(B12,'пр.взвешивания'!C6:F27,2,FALSE)</f>
        <v>22.12.92 кмс</v>
      </c>
      <c r="D12" s="221" t="str">
        <f>VLOOKUP(C12,'пр.взвешивания'!D6:G27,2,FALSE)</f>
        <v>Москва МКС</v>
      </c>
      <c r="E12" s="253"/>
      <c r="F12" s="253"/>
      <c r="G12" s="255"/>
      <c r="H12" s="240"/>
      <c r="I12" s="240">
        <v>7</v>
      </c>
      <c r="J12" s="221" t="str">
        <f>VLOOKUP(I12,'пр.взвешивания'!B6:E27,2,FALSE)</f>
        <v>ОЛЕЙНИКОВА Виктория Александровна</v>
      </c>
      <c r="K12" s="221" t="str">
        <f>VLOOKUP(J12,'пр.взвешивания'!C6:F27,2,FALSE)</f>
        <v>02.06.93 кмс</v>
      </c>
      <c r="L12" s="221" t="str">
        <f>VLOOKUP(K12,'пр.взвешивания'!D6:G27,2,FALSE)</f>
        <v>Москва МКС</v>
      </c>
      <c r="M12" s="240"/>
      <c r="N12" s="240"/>
      <c r="O12" s="240"/>
      <c r="P12" s="240"/>
      <c r="Q12" s="8"/>
      <c r="R12" s="9"/>
    </row>
    <row r="13" spans="1:18" ht="12.75">
      <c r="A13" s="240"/>
      <c r="B13" s="227"/>
      <c r="C13" s="227"/>
      <c r="D13" s="227"/>
      <c r="E13" s="253"/>
      <c r="F13" s="253"/>
      <c r="G13" s="255"/>
      <c r="H13" s="240"/>
      <c r="I13" s="240"/>
      <c r="J13" s="227"/>
      <c r="K13" s="227"/>
      <c r="L13" s="227"/>
      <c r="M13" s="240"/>
      <c r="N13" s="240"/>
      <c r="O13" s="240"/>
      <c r="P13" s="240"/>
      <c r="Q13" s="8"/>
      <c r="R13" s="9"/>
    </row>
    <row r="14" spans="1:18" ht="12.75" customHeight="1">
      <c r="A14" s="136">
        <v>3</v>
      </c>
      <c r="B14" s="221" t="str">
        <f>VLOOKUP(A14,'пр.взвешивания'!B8:E29,2,FALSE)</f>
        <v>АГАЛАКОВА Дарья Михайловна</v>
      </c>
      <c r="C14" s="221" t="str">
        <f>VLOOKUP(B14,'пр.взвешивания'!C8:F29,2,FALSE)</f>
        <v>06.11.94 1</v>
      </c>
      <c r="D14" s="221" t="str">
        <f>VLOOKUP(C14,'пр.взвешивания'!D8:G29,2,FALSE)</f>
        <v>СЗФО Р. Коми Усинск МО</v>
      </c>
      <c r="E14" s="249"/>
      <c r="F14" s="249"/>
      <c r="G14" s="136"/>
      <c r="H14" s="136"/>
      <c r="I14" s="136">
        <v>9</v>
      </c>
      <c r="J14" s="221" t="str">
        <f>VLOOKUP(I14,'пр.взвешивания'!B8:E29,2,FALSE)</f>
        <v>КИТУНИНА Светлана Александровна</v>
      </c>
      <c r="K14" s="221" t="str">
        <f>VLOOKUP(J14,'пр.взвешивания'!C8:F29,2,FALSE)</f>
        <v>15.07.94 кмс</v>
      </c>
      <c r="L14" s="221" t="str">
        <f>VLOOKUP(K14,'пр.взвешивания'!D8:G29,2,FALSE)</f>
        <v>УФО Челябинская Челябинск МО</v>
      </c>
      <c r="M14" s="136"/>
      <c r="N14" s="136"/>
      <c r="O14" s="136"/>
      <c r="P14" s="136"/>
      <c r="Q14" s="8"/>
      <c r="R14" s="9"/>
    </row>
    <row r="15" spans="1:18" ht="13.5" thickBot="1">
      <c r="A15" s="243"/>
      <c r="B15" s="222"/>
      <c r="C15" s="222"/>
      <c r="D15" s="222"/>
      <c r="E15" s="250"/>
      <c r="F15" s="250"/>
      <c r="G15" s="243"/>
      <c r="H15" s="243"/>
      <c r="I15" s="243"/>
      <c r="J15" s="222"/>
      <c r="K15" s="222"/>
      <c r="L15" s="222"/>
      <c r="M15" s="243"/>
      <c r="N15" s="243"/>
      <c r="O15" s="243"/>
      <c r="P15" s="243"/>
      <c r="Q15" s="8"/>
      <c r="R15" s="9"/>
    </row>
    <row r="16" spans="1:18" ht="12.75" customHeight="1">
      <c r="A16" s="241">
        <v>2</v>
      </c>
      <c r="B16" s="242" t="str">
        <f>VLOOKUP(A16,'пр.взвешивания'!B6:E27,2,FALSE)</f>
        <v>БИКБЕРДИНА Кристина Геннадьевна</v>
      </c>
      <c r="C16" s="242" t="str">
        <f>VLOOKUP(B16,'пр.взвешивания'!C6:F27,2,FALSE)</f>
        <v>16.03.92 мс</v>
      </c>
      <c r="D16" s="242" t="str">
        <f>VLOOKUP(C16,'пр.взвешивания'!D6:G27,2,FALSE)</f>
        <v>ПФО Оренбургская Кувандык Д</v>
      </c>
      <c r="E16" s="241" t="s">
        <v>32</v>
      </c>
      <c r="F16" s="245"/>
      <c r="G16" s="241"/>
      <c r="H16" s="241"/>
      <c r="I16" s="241">
        <v>8</v>
      </c>
      <c r="J16" s="242" t="str">
        <f>VLOOKUP(I16,'пр.взвешивания'!B10:E31,2,FALSE)</f>
        <v> МАШАРОВА Любовь Владимировна</v>
      </c>
      <c r="K16" s="242" t="str">
        <f>VLOOKUP(J16,'пр.взвешивания'!C10:F31,2,FALSE)</f>
        <v>18.05.92 мс</v>
      </c>
      <c r="L16" s="242" t="str">
        <f>VLOOKUP(K16,'пр.взвешивания'!D10:G31,2,FALSE)</f>
        <v>СФО Ноосибирская Новосибирск МО</v>
      </c>
      <c r="M16" s="241" t="s">
        <v>32</v>
      </c>
      <c r="N16" s="241"/>
      <c r="O16" s="241"/>
      <c r="P16" s="241"/>
      <c r="Q16" s="8"/>
      <c r="R16" s="9"/>
    </row>
    <row r="17" spans="1:18" ht="12.75">
      <c r="A17" s="137"/>
      <c r="B17" s="227"/>
      <c r="C17" s="227"/>
      <c r="D17" s="227"/>
      <c r="E17" s="137"/>
      <c r="F17" s="246"/>
      <c r="G17" s="137"/>
      <c r="H17" s="137"/>
      <c r="I17" s="137"/>
      <c r="J17" s="227"/>
      <c r="K17" s="227"/>
      <c r="L17" s="227"/>
      <c r="M17" s="137"/>
      <c r="N17" s="137"/>
      <c r="O17" s="137"/>
      <c r="P17" s="137"/>
      <c r="Q17" s="8"/>
      <c r="R17" s="9"/>
    </row>
    <row r="18" spans="1:18" ht="21" customHeight="1">
      <c r="A18" s="8"/>
      <c r="B18" s="7" t="s">
        <v>19</v>
      </c>
      <c r="C18" s="12"/>
      <c r="D18" s="12"/>
      <c r="E18" s="50" t="str">
        <f>E2</f>
        <v>в.к.    44      кг.</v>
      </c>
      <c r="F18" s="8"/>
      <c r="G18" s="8"/>
      <c r="H18" s="8"/>
      <c r="I18" s="8"/>
      <c r="J18" s="7" t="s">
        <v>19</v>
      </c>
      <c r="K18" s="13"/>
      <c r="L18" s="13"/>
      <c r="M18" s="50" t="str">
        <f>E18</f>
        <v>в.к.    44      кг.</v>
      </c>
      <c r="N18" s="8"/>
      <c r="O18" s="8"/>
      <c r="P18" s="8"/>
      <c r="Q18" s="8"/>
      <c r="R18" s="9"/>
    </row>
    <row r="19" spans="1:18" ht="12.75" customHeight="1">
      <c r="A19" s="240">
        <v>3</v>
      </c>
      <c r="B19" s="221" t="str">
        <f>VLOOKUP(A19,'пр.взвешивания'!B6:E27,2,FALSE)</f>
        <v>АГАЛАКОВА Дарья Михайловна</v>
      </c>
      <c r="C19" s="221" t="str">
        <f>VLOOKUP(B19,'пр.взвешивания'!C6:F27,2,FALSE)</f>
        <v>06.11.94 1</v>
      </c>
      <c r="D19" s="221" t="str">
        <f>VLOOKUP(C19,'пр.взвешивания'!D6:G27,2,FALSE)</f>
        <v>СЗФО Р. Коми Усинск МО</v>
      </c>
      <c r="E19" s="253"/>
      <c r="F19" s="253"/>
      <c r="G19" s="240"/>
      <c r="H19" s="240"/>
      <c r="I19" s="240">
        <v>9</v>
      </c>
      <c r="J19" s="221" t="str">
        <f>VLOOKUP(I19,'пр.взвешивания'!B6:E27,2,FALSE)</f>
        <v>КИТУНИНА Светлана Александровна</v>
      </c>
      <c r="K19" s="221" t="str">
        <f>VLOOKUP(J19,'пр.взвешивания'!C6:F27,2,FALSE)</f>
        <v>15.07.94 кмс</v>
      </c>
      <c r="L19" s="221" t="str">
        <f>VLOOKUP(K19,'пр.взвешивания'!D6:G27,2,FALSE)</f>
        <v>УФО Челябинская Челябинск МО</v>
      </c>
      <c r="M19" s="240"/>
      <c r="N19" s="240"/>
      <c r="O19" s="240"/>
      <c r="P19" s="240"/>
      <c r="Q19" s="8"/>
      <c r="R19" s="9"/>
    </row>
    <row r="20" spans="1:18" ht="12.75">
      <c r="A20" s="240"/>
      <c r="B20" s="227"/>
      <c r="C20" s="227"/>
      <c r="D20" s="227"/>
      <c r="E20" s="253"/>
      <c r="F20" s="253"/>
      <c r="G20" s="240"/>
      <c r="H20" s="240"/>
      <c r="I20" s="240"/>
      <c r="J20" s="227"/>
      <c r="K20" s="227"/>
      <c r="L20" s="227"/>
      <c r="M20" s="240"/>
      <c r="N20" s="240"/>
      <c r="O20" s="240"/>
      <c r="P20" s="240"/>
      <c r="Q20" s="8"/>
      <c r="R20" s="9"/>
    </row>
    <row r="21" spans="1:18" ht="12.75" customHeight="1">
      <c r="A21" s="136">
        <v>2</v>
      </c>
      <c r="B21" s="221" t="str">
        <f>VLOOKUP(A21,'пр.взвешивания'!B8:E29,2,FALSE)</f>
        <v>БИКБЕРДИНА Кристина Геннадьевна</v>
      </c>
      <c r="C21" s="221" t="str">
        <f>VLOOKUP(B21,'пр.взвешивания'!C8:F29,2,FALSE)</f>
        <v>16.03.92 мс</v>
      </c>
      <c r="D21" s="221" t="str">
        <f>VLOOKUP(C21,'пр.взвешивания'!D8:G29,2,FALSE)</f>
        <v>ПФО Оренбургская Кувандык Д</v>
      </c>
      <c r="E21" s="249"/>
      <c r="F21" s="249"/>
      <c r="G21" s="136"/>
      <c r="H21" s="136"/>
      <c r="I21" s="136">
        <v>8</v>
      </c>
      <c r="J21" s="221" t="str">
        <f>VLOOKUP(I21,'пр.взвешивания'!B8:E29,2,FALSE)</f>
        <v> МАШАРОВА Любовь Владимировна</v>
      </c>
      <c r="K21" s="221" t="str">
        <f>VLOOKUP(J21,'пр.взвешивания'!C8:F29,2,FALSE)</f>
        <v>18.05.92 мс</v>
      </c>
      <c r="L21" s="221" t="str">
        <f>VLOOKUP(K21,'пр.взвешивания'!D8:G29,2,FALSE)</f>
        <v>СФО Ноосибирская Новосибирск МО</v>
      </c>
      <c r="M21" s="136"/>
      <c r="N21" s="136"/>
      <c r="O21" s="136"/>
      <c r="P21" s="136"/>
      <c r="Q21" s="8"/>
      <c r="R21" s="9"/>
    </row>
    <row r="22" spans="1:18" ht="13.5" thickBot="1">
      <c r="A22" s="243"/>
      <c r="B22" s="222"/>
      <c r="C22" s="222"/>
      <c r="D22" s="222"/>
      <c r="E22" s="250"/>
      <c r="F22" s="250"/>
      <c r="G22" s="243"/>
      <c r="H22" s="243"/>
      <c r="I22" s="243"/>
      <c r="J22" s="222"/>
      <c r="K22" s="222"/>
      <c r="L22" s="222"/>
      <c r="M22" s="243"/>
      <c r="N22" s="243"/>
      <c r="O22" s="243"/>
      <c r="P22" s="243"/>
      <c r="Q22" s="8"/>
      <c r="R22" s="9"/>
    </row>
    <row r="23" spans="1:18" ht="12.75" customHeight="1">
      <c r="A23" s="241">
        <v>1</v>
      </c>
      <c r="B23" s="242" t="str">
        <f>VLOOKUP(A23,'пр.взвешивания'!B6:E27,2,FALSE)</f>
        <v>МАЗАНОВА Диана Геннадьевна</v>
      </c>
      <c r="C23" s="242" t="str">
        <f>VLOOKUP(B23,'пр.взвешивания'!C6:F27,2,FALSE)</f>
        <v>22.12.92 кмс</v>
      </c>
      <c r="D23" s="242" t="str">
        <f>VLOOKUP(C23,'пр.взвешивания'!D6:G27,2,FALSE)</f>
        <v>Москва МКС</v>
      </c>
      <c r="E23" s="241" t="s">
        <v>32</v>
      </c>
      <c r="F23" s="245"/>
      <c r="G23" s="241"/>
      <c r="H23" s="241"/>
      <c r="I23" s="241">
        <v>7</v>
      </c>
      <c r="J23" s="242" t="str">
        <f>VLOOKUP(I23,'пр.взвешивания'!B10:E31,2,FALSE)</f>
        <v>ОЛЕЙНИКОВА Виктория Александровна</v>
      </c>
      <c r="K23" s="242" t="str">
        <f>VLOOKUP(J23,'пр.взвешивания'!C10:F31,2,FALSE)</f>
        <v>02.06.93 кмс</v>
      </c>
      <c r="L23" s="242" t="str">
        <f>VLOOKUP(K23,'пр.взвешивания'!D10:G31,2,FALSE)</f>
        <v>Москва МКС</v>
      </c>
      <c r="M23" s="241" t="s">
        <v>32</v>
      </c>
      <c r="N23" s="241"/>
      <c r="O23" s="241"/>
      <c r="P23" s="241"/>
      <c r="Q23" s="8"/>
      <c r="R23" s="9"/>
    </row>
    <row r="24" spans="1:18" ht="12.75">
      <c r="A24" s="137"/>
      <c r="B24" s="227"/>
      <c r="C24" s="227"/>
      <c r="D24" s="227"/>
      <c r="E24" s="137"/>
      <c r="F24" s="246"/>
      <c r="G24" s="137"/>
      <c r="H24" s="137"/>
      <c r="I24" s="137"/>
      <c r="J24" s="227"/>
      <c r="K24" s="227"/>
      <c r="L24" s="227"/>
      <c r="M24" s="137"/>
      <c r="N24" s="137"/>
      <c r="O24" s="137"/>
      <c r="P24" s="137"/>
      <c r="Q24" s="8"/>
      <c r="R24" s="9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13"/>
      <c r="L25" s="13"/>
      <c r="M25" s="8"/>
      <c r="N25" s="8"/>
      <c r="O25" s="8"/>
      <c r="P25" s="8"/>
      <c r="Q25" s="8"/>
      <c r="R25" s="9"/>
    </row>
    <row r="26" spans="1:18" ht="24.75" customHeight="1">
      <c r="A26" s="7" t="s">
        <v>10</v>
      </c>
      <c r="B26" s="7" t="s">
        <v>17</v>
      </c>
      <c r="C26" s="7"/>
      <c r="D26" s="7"/>
      <c r="E26" s="50" t="str">
        <f>E2</f>
        <v>в.к.    44      кг.</v>
      </c>
      <c r="F26" s="7"/>
      <c r="G26" s="7"/>
      <c r="H26" s="7"/>
      <c r="I26" s="7" t="s">
        <v>12</v>
      </c>
      <c r="J26" s="7" t="s">
        <v>17</v>
      </c>
      <c r="K26" s="7"/>
      <c r="L26" s="7"/>
      <c r="M26" s="50" t="str">
        <f>M2</f>
        <v>в.к.    44      кг.</v>
      </c>
      <c r="N26" s="7"/>
      <c r="O26" s="7"/>
      <c r="P26" s="7"/>
      <c r="Q26" s="8"/>
      <c r="R26" s="9"/>
    </row>
    <row r="27" spans="1:18" ht="12.75">
      <c r="A27" s="240" t="s">
        <v>0</v>
      </c>
      <c r="B27" s="240" t="s">
        <v>1</v>
      </c>
      <c r="C27" s="240" t="s">
        <v>2</v>
      </c>
      <c r="D27" s="240" t="s">
        <v>3</v>
      </c>
      <c r="E27" s="240" t="s">
        <v>13</v>
      </c>
      <c r="F27" s="240" t="s">
        <v>14</v>
      </c>
      <c r="G27" s="240" t="s">
        <v>15</v>
      </c>
      <c r="H27" s="240" t="s">
        <v>16</v>
      </c>
      <c r="I27" s="240" t="s">
        <v>0</v>
      </c>
      <c r="J27" s="240" t="s">
        <v>1</v>
      </c>
      <c r="K27" s="240" t="s">
        <v>2</v>
      </c>
      <c r="L27" s="240" t="s">
        <v>3</v>
      </c>
      <c r="M27" s="240" t="s">
        <v>13</v>
      </c>
      <c r="N27" s="240" t="s">
        <v>14</v>
      </c>
      <c r="O27" s="240" t="s">
        <v>15</v>
      </c>
      <c r="P27" s="240" t="s">
        <v>16</v>
      </c>
      <c r="Q27" s="8"/>
      <c r="R27" s="9"/>
    </row>
    <row r="28" spans="1:18" ht="12.7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8"/>
      <c r="R28" s="9"/>
    </row>
    <row r="29" spans="1:18" ht="12.75" customHeight="1">
      <c r="A29" s="240">
        <v>4</v>
      </c>
      <c r="B29" s="221" t="str">
        <f>VLOOKUP(A29,'пр.взвешивания'!B6:E27,2,FALSE)</f>
        <v>ЕЧЕВСКАЯ Анастасия Константиновна</v>
      </c>
      <c r="C29" s="221" t="str">
        <f>VLOOKUP(B29,'пр.взвешивания'!C6:F27,2,FALSE)</f>
        <v>11.04.92 кмс</v>
      </c>
      <c r="D29" s="221" t="str">
        <f>VLOOKUP(C29,'пр.взвешивания'!D6:G27,2,FALSE)</f>
        <v>ЮФО  Краснодарский Сочи МО</v>
      </c>
      <c r="E29" s="253"/>
      <c r="F29" s="253"/>
      <c r="G29" s="240"/>
      <c r="H29" s="240"/>
      <c r="I29" s="240">
        <v>10</v>
      </c>
      <c r="J29" s="221" t="str">
        <f>VLOOKUP(I29,'пр.взвешивания'!B6:E27,2,FALSE)</f>
        <v>ЧИСТИЛИНА Светлана Игоревна</v>
      </c>
      <c r="K29" s="221" t="str">
        <f>VLOOKUP(J29,'пр.взвешивания'!C6:F27,2,FALSE)</f>
        <v>02.08.94 кмс</v>
      </c>
      <c r="L29" s="221" t="str">
        <f>VLOOKUP(K29,'пр.взвешивания'!D6:G27,2,FALSE)</f>
        <v>Москва МКС</v>
      </c>
      <c r="M29" s="240"/>
      <c r="N29" s="240"/>
      <c r="O29" s="240"/>
      <c r="P29" s="240"/>
      <c r="Q29" s="8"/>
      <c r="R29" s="9"/>
    </row>
    <row r="30" spans="1:18" ht="12.75">
      <c r="A30" s="240"/>
      <c r="B30" s="227"/>
      <c r="C30" s="227"/>
      <c r="D30" s="227"/>
      <c r="E30" s="253"/>
      <c r="F30" s="253"/>
      <c r="G30" s="240"/>
      <c r="H30" s="240"/>
      <c r="I30" s="240"/>
      <c r="J30" s="227"/>
      <c r="K30" s="227"/>
      <c r="L30" s="227"/>
      <c r="M30" s="240"/>
      <c r="N30" s="240"/>
      <c r="O30" s="240"/>
      <c r="P30" s="240"/>
      <c r="Q30" s="8"/>
      <c r="R30" s="9"/>
    </row>
    <row r="31" spans="1:18" ht="12.75" customHeight="1">
      <c r="A31" s="136">
        <v>5</v>
      </c>
      <c r="B31" s="221" t="str">
        <f>VLOOKUP(A31,'пр.взвешивания'!B8:E29,2,FALSE)</f>
        <v>ПЕТУНИНА Ксения Андреевна</v>
      </c>
      <c r="C31" s="221" t="str">
        <f>VLOOKUP(B31,'пр.взвешивания'!C8:F29,2,FALSE)</f>
        <v>18.11.92 кмс</v>
      </c>
      <c r="D31" s="221" t="str">
        <f>VLOOKUP(C31,'пр.взвешивания'!D8:G29,2,FALSE)</f>
        <v>УФО ХМАО-Югра Радужный МО</v>
      </c>
      <c r="E31" s="249"/>
      <c r="F31" s="249"/>
      <c r="G31" s="136"/>
      <c r="H31" s="136"/>
      <c r="I31" s="240">
        <v>11</v>
      </c>
      <c r="J31" s="221" t="str">
        <f>VLOOKUP(I31,'пр.взвешивания'!B8:E29,2,FALSE)</f>
        <v>МИШАРОВА Лиана Анатольевна</v>
      </c>
      <c r="K31" s="221" t="str">
        <f>VLOOKUP(J31,'пр.взвешивания'!C8:F29,2,FALSE)</f>
        <v>26.08.94 кмс</v>
      </c>
      <c r="L31" s="221" t="str">
        <f>VLOOKUP(K31,'пр.взвешивания'!D8:G29,2,FALSE)</f>
        <v>ПФО Татарстан Казань МО</v>
      </c>
      <c r="M31" s="240"/>
      <c r="N31" s="240"/>
      <c r="O31" s="240"/>
      <c r="P31" s="240"/>
      <c r="Q31" s="8"/>
      <c r="R31" s="9"/>
    </row>
    <row r="32" spans="1:18" ht="13.5" thickBot="1">
      <c r="A32" s="243"/>
      <c r="B32" s="222"/>
      <c r="C32" s="222"/>
      <c r="D32" s="222"/>
      <c r="E32" s="250"/>
      <c r="F32" s="250"/>
      <c r="G32" s="243"/>
      <c r="H32" s="243"/>
      <c r="I32" s="240"/>
      <c r="J32" s="227"/>
      <c r="K32" s="227"/>
      <c r="L32" s="227"/>
      <c r="M32" s="240"/>
      <c r="N32" s="240"/>
      <c r="O32" s="240"/>
      <c r="P32" s="240"/>
      <c r="Q32" s="8"/>
      <c r="R32" s="9"/>
    </row>
    <row r="33" spans="1:18" ht="12.75" customHeight="1">
      <c r="A33" s="241">
        <v>6</v>
      </c>
      <c r="B33" s="242" t="str">
        <f>VLOOKUP(A33,'пр.взвешивания'!B10:E31,2,FALSE)</f>
        <v>ГИЛЯЗОВА Сабина Альбертовна</v>
      </c>
      <c r="C33" s="242" t="str">
        <f>VLOOKUP(B33,'пр.взвешивания'!C10:F31,2,FALSE)</f>
        <v>30.09.94 кмс</v>
      </c>
      <c r="D33" s="242" t="str">
        <f>VLOOKUP(C33,'пр.взвешивания'!D10:G31,2,FALSE)</f>
        <v>Москва МКС</v>
      </c>
      <c r="E33" s="241" t="s">
        <v>32</v>
      </c>
      <c r="F33" s="245"/>
      <c r="G33" s="241"/>
      <c r="H33" s="247"/>
      <c r="Q33" s="8"/>
      <c r="R33" s="9"/>
    </row>
    <row r="34" spans="1:18" ht="12.75">
      <c r="A34" s="137"/>
      <c r="B34" s="227"/>
      <c r="C34" s="227"/>
      <c r="D34" s="227"/>
      <c r="E34" s="137"/>
      <c r="F34" s="246"/>
      <c r="G34" s="137"/>
      <c r="H34" s="248"/>
      <c r="Q34" s="8"/>
      <c r="R34" s="9"/>
    </row>
    <row r="35" spans="1:18" ht="25.5" customHeight="1">
      <c r="A35" s="7" t="s">
        <v>10</v>
      </c>
      <c r="B35" s="7" t="s">
        <v>18</v>
      </c>
      <c r="C35" s="13"/>
      <c r="D35" s="13"/>
      <c r="E35" s="50" t="str">
        <f>E26</f>
        <v>в.к.    44      кг.</v>
      </c>
      <c r="F35" s="8"/>
      <c r="G35" s="8"/>
      <c r="H35" s="8"/>
      <c r="Q35" s="8"/>
      <c r="R35" s="9"/>
    </row>
    <row r="36" spans="1:18" ht="12.75" customHeight="1">
      <c r="A36" s="240">
        <v>4</v>
      </c>
      <c r="B36" s="221" t="str">
        <f>VLOOKUP(A36,'пр.взвешивания'!B6:E27,2,FALSE)</f>
        <v>ЕЧЕВСКАЯ Анастасия Константиновна</v>
      </c>
      <c r="C36" s="221" t="str">
        <f>VLOOKUP(B36,'пр.взвешивания'!C6:F27,2,FALSE)</f>
        <v>11.04.92 кмс</v>
      </c>
      <c r="D36" s="221" t="str">
        <f>VLOOKUP(C36,'пр.взвешивания'!D6:G27,2,FALSE)</f>
        <v>ЮФО  Краснодарский Сочи МО</v>
      </c>
      <c r="E36" s="253"/>
      <c r="F36" s="253"/>
      <c r="G36" s="240"/>
      <c r="H36" s="254"/>
      <c r="I36" s="236"/>
      <c r="J36" s="237"/>
      <c r="K36" s="239"/>
      <c r="L36" s="239"/>
      <c r="M36" s="236"/>
      <c r="N36" s="236"/>
      <c r="O36" s="236"/>
      <c r="P36" s="236"/>
      <c r="Q36" s="8"/>
      <c r="R36" s="9"/>
    </row>
    <row r="37" spans="1:18" ht="12.75">
      <c r="A37" s="240"/>
      <c r="B37" s="227"/>
      <c r="C37" s="227"/>
      <c r="D37" s="227"/>
      <c r="E37" s="253"/>
      <c r="F37" s="253"/>
      <c r="G37" s="240"/>
      <c r="H37" s="254"/>
      <c r="I37" s="236"/>
      <c r="J37" s="238"/>
      <c r="K37" s="236"/>
      <c r="L37" s="236"/>
      <c r="M37" s="236"/>
      <c r="N37" s="236"/>
      <c r="O37" s="236"/>
      <c r="P37" s="236"/>
      <c r="Q37" s="8"/>
      <c r="R37" s="9"/>
    </row>
    <row r="38" spans="1:18" ht="12.75" customHeight="1">
      <c r="A38" s="136">
        <v>6</v>
      </c>
      <c r="B38" s="221" t="str">
        <f>VLOOKUP(A38,'пр.взвешивания'!B8:E29,2,FALSE)</f>
        <v>ГИЛЯЗОВА Сабина Альбертовна</v>
      </c>
      <c r="C38" s="221" t="str">
        <f>VLOOKUP(B38,'пр.взвешивания'!C8:F29,2,FALSE)</f>
        <v>30.09.94 кмс</v>
      </c>
      <c r="D38" s="221" t="str">
        <f>VLOOKUP(C38,'пр.взвешивания'!D8:G29,2,FALSE)</f>
        <v>Москва МКС</v>
      </c>
      <c r="E38" s="249"/>
      <c r="F38" s="249"/>
      <c r="G38" s="136"/>
      <c r="H38" s="251"/>
      <c r="I38" s="236"/>
      <c r="J38" s="237"/>
      <c r="K38" s="239"/>
      <c r="L38" s="239"/>
      <c r="M38" s="236"/>
      <c r="N38" s="236"/>
      <c r="O38" s="236"/>
      <c r="P38" s="236"/>
      <c r="Q38" s="8"/>
      <c r="R38" s="9"/>
    </row>
    <row r="39" spans="1:18" ht="13.5" thickBot="1">
      <c r="A39" s="243"/>
      <c r="B39" s="222"/>
      <c r="C39" s="222"/>
      <c r="D39" s="222"/>
      <c r="E39" s="250"/>
      <c r="F39" s="250"/>
      <c r="G39" s="243"/>
      <c r="H39" s="252"/>
      <c r="I39" s="236"/>
      <c r="J39" s="238"/>
      <c r="K39" s="236"/>
      <c r="L39" s="236"/>
      <c r="M39" s="236"/>
      <c r="N39" s="236"/>
      <c r="O39" s="236"/>
      <c r="P39" s="236"/>
      <c r="Q39" s="8"/>
      <c r="R39" s="9"/>
    </row>
    <row r="40" spans="1:18" ht="12.75" customHeight="1">
      <c r="A40" s="241">
        <v>5</v>
      </c>
      <c r="B40" s="242" t="str">
        <f>VLOOKUP(A40,'пр.взвешивания'!B10:E31,2,FALSE)</f>
        <v>ПЕТУНИНА Ксения Андреевна</v>
      </c>
      <c r="C40" s="242" t="str">
        <f>VLOOKUP(B40,'пр.взвешивания'!C10:F31,2,FALSE)</f>
        <v>18.11.92 кмс</v>
      </c>
      <c r="D40" s="242" t="str">
        <f>VLOOKUP(C40,'пр.взвешивания'!D10:G31,2,FALSE)</f>
        <v>УФО ХМАО-Югра Радужный МО</v>
      </c>
      <c r="E40" s="241" t="s">
        <v>32</v>
      </c>
      <c r="F40" s="245"/>
      <c r="G40" s="241"/>
      <c r="H40" s="247"/>
      <c r="I40" s="236"/>
      <c r="J40" s="237"/>
      <c r="K40" s="239"/>
      <c r="L40" s="239"/>
      <c r="M40" s="236"/>
      <c r="N40" s="236"/>
      <c r="O40" s="236"/>
      <c r="P40" s="236"/>
      <c r="Q40" s="8"/>
      <c r="R40" s="9"/>
    </row>
    <row r="41" spans="1:18" ht="12.75">
      <c r="A41" s="137"/>
      <c r="B41" s="227"/>
      <c r="C41" s="227"/>
      <c r="D41" s="227"/>
      <c r="E41" s="137"/>
      <c r="F41" s="246"/>
      <c r="G41" s="137"/>
      <c r="H41" s="248"/>
      <c r="I41" s="236"/>
      <c r="J41" s="238"/>
      <c r="K41" s="236"/>
      <c r="L41" s="236"/>
      <c r="M41" s="236"/>
      <c r="N41" s="236"/>
      <c r="O41" s="236"/>
      <c r="P41" s="236"/>
      <c r="Q41" s="8"/>
      <c r="R41" s="9"/>
    </row>
    <row r="42" spans="1:18" ht="27" customHeight="1">
      <c r="A42" s="7" t="s">
        <v>10</v>
      </c>
      <c r="B42" s="7" t="s">
        <v>19</v>
      </c>
      <c r="C42" s="13"/>
      <c r="D42" s="13"/>
      <c r="E42" s="50" t="str">
        <f>E35</f>
        <v>в.к.    44      кг.</v>
      </c>
      <c r="F42" s="8"/>
      <c r="G42" s="8"/>
      <c r="H42" s="8"/>
      <c r="I42" s="10"/>
      <c r="J42" s="48"/>
      <c r="K42" s="49"/>
      <c r="L42" s="49"/>
      <c r="M42" s="10"/>
      <c r="N42" s="10"/>
      <c r="O42" s="10"/>
      <c r="P42" s="10"/>
      <c r="Q42" s="8"/>
      <c r="R42" s="9"/>
    </row>
    <row r="43" spans="1:18" ht="12.75" customHeight="1">
      <c r="A43" s="240">
        <v>6</v>
      </c>
      <c r="B43" s="221" t="str">
        <f>VLOOKUP(A43,'пр.взвешивания'!B6:E27,2,FALSE)</f>
        <v>ГИЛЯЗОВА Сабина Альбертовна</v>
      </c>
      <c r="C43" s="221" t="str">
        <f>VLOOKUP(B43,'пр.взвешивания'!C6:F27,2,FALSE)</f>
        <v>30.09.94 кмс</v>
      </c>
      <c r="D43" s="221" t="str">
        <f>VLOOKUP(C43,'пр.взвешивания'!D6:G27,2,FALSE)</f>
        <v>Москва МКС</v>
      </c>
      <c r="E43" s="253"/>
      <c r="F43" s="253"/>
      <c r="G43" s="240"/>
      <c r="H43" s="254"/>
      <c r="I43" s="236"/>
      <c r="J43" s="237"/>
      <c r="K43" s="239"/>
      <c r="L43" s="239"/>
      <c r="M43" s="236"/>
      <c r="N43" s="236"/>
      <c r="O43" s="236"/>
      <c r="P43" s="236"/>
      <c r="Q43" s="8"/>
      <c r="R43" s="9"/>
    </row>
    <row r="44" spans="1:18" ht="12.75">
      <c r="A44" s="240"/>
      <c r="B44" s="227"/>
      <c r="C44" s="227"/>
      <c r="D44" s="227"/>
      <c r="E44" s="253"/>
      <c r="F44" s="253"/>
      <c r="G44" s="240"/>
      <c r="H44" s="254"/>
      <c r="I44" s="236"/>
      <c r="J44" s="238"/>
      <c r="K44" s="236"/>
      <c r="L44" s="236"/>
      <c r="M44" s="236"/>
      <c r="N44" s="236"/>
      <c r="O44" s="236"/>
      <c r="P44" s="236"/>
      <c r="Q44" s="8"/>
      <c r="R44" s="9"/>
    </row>
    <row r="45" spans="1:18" ht="12.75" customHeight="1">
      <c r="A45" s="136">
        <v>5</v>
      </c>
      <c r="B45" s="221" t="str">
        <f>VLOOKUP(A45,'пр.взвешивания'!B8:E29,2,FALSE)</f>
        <v>ПЕТУНИНА Ксения Андреевна</v>
      </c>
      <c r="C45" s="221" t="str">
        <f>VLOOKUP(B45,'пр.взвешивания'!C8:F29,2,FALSE)</f>
        <v>18.11.92 кмс</v>
      </c>
      <c r="D45" s="221" t="str">
        <f>VLOOKUP(C45,'пр.взвешивания'!D8:G29,2,FALSE)</f>
        <v>УФО ХМАО-Югра Радужный МО</v>
      </c>
      <c r="E45" s="249"/>
      <c r="F45" s="249"/>
      <c r="G45" s="136"/>
      <c r="H45" s="251"/>
      <c r="I45" s="236"/>
      <c r="J45" s="237"/>
      <c r="K45" s="239"/>
      <c r="L45" s="239"/>
      <c r="M45" s="236"/>
      <c r="N45" s="236"/>
      <c r="O45" s="236"/>
      <c r="P45" s="236"/>
      <c r="Q45" s="8"/>
      <c r="R45" s="9"/>
    </row>
    <row r="46" spans="1:18" ht="13.5" thickBot="1">
      <c r="A46" s="243"/>
      <c r="B46" s="222"/>
      <c r="C46" s="222"/>
      <c r="D46" s="222"/>
      <c r="E46" s="250"/>
      <c r="F46" s="250"/>
      <c r="G46" s="243"/>
      <c r="H46" s="252"/>
      <c r="I46" s="236"/>
      <c r="J46" s="238"/>
      <c r="K46" s="236"/>
      <c r="L46" s="236"/>
      <c r="M46" s="236"/>
      <c r="N46" s="236"/>
      <c r="O46" s="236"/>
      <c r="P46" s="236"/>
      <c r="Q46" s="8"/>
      <c r="R46" s="9"/>
    </row>
    <row r="47" spans="1:18" ht="12.75" customHeight="1">
      <c r="A47" s="241">
        <v>4</v>
      </c>
      <c r="B47" s="242" t="str">
        <f>VLOOKUP(A47,'пр.взвешивания'!B10:E31,2,FALSE)</f>
        <v>ЕЧЕВСКАЯ Анастасия Константиновна</v>
      </c>
      <c r="C47" s="242" t="str">
        <f>VLOOKUP(B47,'пр.взвешивания'!C10:F31,2,FALSE)</f>
        <v>11.04.92 кмс</v>
      </c>
      <c r="D47" s="242" t="str">
        <f>VLOOKUP(C47,'пр.взвешивания'!D10:G31,2,FALSE)</f>
        <v>ЮФО  Краснодарский Сочи МО</v>
      </c>
      <c r="E47" s="241" t="s">
        <v>32</v>
      </c>
      <c r="F47" s="245"/>
      <c r="G47" s="241"/>
      <c r="H47" s="247"/>
      <c r="I47" s="236"/>
      <c r="J47" s="237"/>
      <c r="K47" s="239"/>
      <c r="L47" s="239"/>
      <c r="M47" s="236"/>
      <c r="N47" s="236"/>
      <c r="O47" s="236"/>
      <c r="P47" s="236"/>
      <c r="Q47" s="8"/>
      <c r="R47" s="9"/>
    </row>
    <row r="48" spans="1:18" ht="12.75">
      <c r="A48" s="137"/>
      <c r="B48" s="227"/>
      <c r="C48" s="227"/>
      <c r="D48" s="227"/>
      <c r="E48" s="137"/>
      <c r="F48" s="246"/>
      <c r="G48" s="137"/>
      <c r="H48" s="248"/>
      <c r="I48" s="236"/>
      <c r="J48" s="238"/>
      <c r="K48" s="236"/>
      <c r="L48" s="236"/>
      <c r="M48" s="236"/>
      <c r="N48" s="236"/>
      <c r="O48" s="236"/>
      <c r="P48" s="236"/>
      <c r="Q48" s="8"/>
      <c r="R48" s="9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5.5" customHeight="1">
      <c r="A58" s="244" t="s">
        <v>31</v>
      </c>
      <c r="B58" s="244"/>
      <c r="C58" s="244"/>
      <c r="D58" s="244"/>
      <c r="E58" s="244"/>
      <c r="F58" s="244"/>
      <c r="G58" s="244"/>
      <c r="H58" s="244"/>
      <c r="I58" s="244" t="s">
        <v>31</v>
      </c>
      <c r="J58" s="244"/>
      <c r="K58" s="244"/>
      <c r="L58" s="244"/>
      <c r="M58" s="244"/>
      <c r="N58" s="244"/>
      <c r="O58" s="244"/>
      <c r="P58" s="244"/>
      <c r="Q58" s="8"/>
    </row>
    <row r="59" spans="1:17" ht="20.25" customHeight="1">
      <c r="A59" s="7" t="s">
        <v>7</v>
      </c>
      <c r="B59" s="7" t="s">
        <v>86</v>
      </c>
      <c r="C59" s="7"/>
      <c r="D59" s="7"/>
      <c r="E59" s="50" t="str">
        <f>E26</f>
        <v>в.к.    44      кг.</v>
      </c>
      <c r="F59" s="7"/>
      <c r="G59" s="7"/>
      <c r="H59" s="7"/>
      <c r="I59" s="7" t="s">
        <v>8</v>
      </c>
      <c r="J59" s="7" t="s">
        <v>86</v>
      </c>
      <c r="K59" s="7"/>
      <c r="L59" s="7"/>
      <c r="M59" s="50" t="str">
        <f>E59</f>
        <v>в.к.    44      кг.</v>
      </c>
      <c r="N59" s="7"/>
      <c r="O59" s="7"/>
      <c r="P59" s="7"/>
      <c r="Q59" s="8"/>
    </row>
    <row r="60" spans="1:17" ht="12.75" customHeight="1">
      <c r="A60" s="240" t="s">
        <v>0</v>
      </c>
      <c r="B60" s="240" t="s">
        <v>1</v>
      </c>
      <c r="C60" s="240" t="s">
        <v>2</v>
      </c>
      <c r="D60" s="240" t="s">
        <v>3</v>
      </c>
      <c r="E60" s="240" t="s">
        <v>13</v>
      </c>
      <c r="F60" s="240" t="s">
        <v>14</v>
      </c>
      <c r="G60" s="240" t="s">
        <v>15</v>
      </c>
      <c r="H60" s="240" t="s">
        <v>16</v>
      </c>
      <c r="I60" s="240" t="s">
        <v>0</v>
      </c>
      <c r="J60" s="240" t="s">
        <v>1</v>
      </c>
      <c r="K60" s="240" t="s">
        <v>2</v>
      </c>
      <c r="L60" s="240" t="s">
        <v>3</v>
      </c>
      <c r="M60" s="240" t="s">
        <v>13</v>
      </c>
      <c r="N60" s="240" t="s">
        <v>14</v>
      </c>
      <c r="O60" s="240" t="s">
        <v>15</v>
      </c>
      <c r="P60" s="240" t="s">
        <v>16</v>
      </c>
      <c r="Q60" s="8"/>
    </row>
    <row r="61" spans="1:17" ht="12.7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8"/>
    </row>
    <row r="62" spans="1:17" ht="12.75" customHeight="1">
      <c r="A62" s="257">
        <v>2</v>
      </c>
      <c r="B62" s="221" t="str">
        <f>VLOOKUP(A62,'пр.взвешивания'!B6:C27,2,FALSE)</f>
        <v>БИКБЕРДИНА Кристина Геннадьевна</v>
      </c>
      <c r="C62" s="221" t="str">
        <f>VLOOKUP(B62,'пр.взвешивания'!C6:D27,2,FALSE)</f>
        <v>16.03.92 мс</v>
      </c>
      <c r="D62" s="221" t="str">
        <f>VLOOKUP(C62,'пр.взвешивания'!D6:E27,2,FALSE)</f>
        <v>ПФО Оренбургская Кувандык Д</v>
      </c>
      <c r="E62" s="253"/>
      <c r="F62" s="256"/>
      <c r="G62" s="255"/>
      <c r="H62" s="240"/>
      <c r="I62" s="240">
        <v>8</v>
      </c>
      <c r="J62" s="262" t="str">
        <f>VLOOKUP(I62,'пр.взвешивания'!B6:D27,2,FALSE)</f>
        <v> МАШАРОВА Любовь Владимировна</v>
      </c>
      <c r="K62" s="262" t="str">
        <f>VLOOKUP(J62,'пр.взвешивания'!C6:E27,2,FALSE)</f>
        <v>18.05.92 мс</v>
      </c>
      <c r="L62" s="262" t="str">
        <f>VLOOKUP(K62,'пр.взвешивания'!D6:F27,2,FALSE)</f>
        <v>СФО Ноосибирская Новосибирск МО</v>
      </c>
      <c r="M62" s="253"/>
      <c r="N62" s="256"/>
      <c r="O62" s="255"/>
      <c r="P62" s="240"/>
      <c r="Q62" s="8"/>
    </row>
    <row r="63" spans="1:17" ht="12.75">
      <c r="A63" s="257"/>
      <c r="B63" s="227"/>
      <c r="C63" s="227"/>
      <c r="D63" s="227"/>
      <c r="E63" s="253"/>
      <c r="F63" s="253"/>
      <c r="G63" s="255"/>
      <c r="H63" s="240"/>
      <c r="I63" s="240"/>
      <c r="J63" s="242"/>
      <c r="K63" s="242"/>
      <c r="L63" s="242"/>
      <c r="M63" s="253"/>
      <c r="N63" s="253"/>
      <c r="O63" s="255"/>
      <c r="P63" s="240"/>
      <c r="Q63" s="8"/>
    </row>
    <row r="64" spans="1:17" ht="12.75" customHeight="1">
      <c r="A64" s="258">
        <v>5</v>
      </c>
      <c r="B64" s="221" t="str">
        <f>VLOOKUP(A64,'пр.взвешивания'!B6:C27,2,FALSE)</f>
        <v>ПЕТУНИНА Ксения Андреевна</v>
      </c>
      <c r="C64" s="221" t="str">
        <f>VLOOKUP(B64,'пр.взвешивания'!C6:D27,2,FALSE)</f>
        <v>18.11.92 кмс</v>
      </c>
      <c r="D64" s="221" t="str">
        <f>VLOOKUP(C64,'пр.взвешивания'!D6:E27,2,FALSE)</f>
        <v>УФО ХМАО-Югра Радужный МО</v>
      </c>
      <c r="E64" s="249"/>
      <c r="F64" s="249"/>
      <c r="G64" s="136"/>
      <c r="H64" s="136"/>
      <c r="I64" s="240">
        <v>11</v>
      </c>
      <c r="J64" s="262" t="str">
        <f>VLOOKUP(I64,'пр.взвешивания'!B6:D27,2,FALSE)</f>
        <v>МИШАРОВА Лиана Анатольевна</v>
      </c>
      <c r="K64" s="262" t="str">
        <f>VLOOKUP(J64,'пр.взвешивания'!C6:E27,2,FALSE)</f>
        <v>26.08.94 кмс</v>
      </c>
      <c r="L64" s="262" t="str">
        <f>VLOOKUP(K64,'пр.взвешивания'!D6:F27,2,FALSE)</f>
        <v>ПФО Татарстан Казань МО</v>
      </c>
      <c r="M64" s="249"/>
      <c r="N64" s="249"/>
      <c r="O64" s="136"/>
      <c r="P64" s="136"/>
      <c r="Q64" s="8"/>
    </row>
    <row r="65" spans="1:17" ht="13.5" thickBot="1">
      <c r="A65" s="259"/>
      <c r="B65" s="222"/>
      <c r="C65" s="222"/>
      <c r="D65" s="222"/>
      <c r="E65" s="250"/>
      <c r="F65" s="250"/>
      <c r="G65" s="243"/>
      <c r="H65" s="243"/>
      <c r="I65" s="265"/>
      <c r="J65" s="263"/>
      <c r="K65" s="263"/>
      <c r="L65" s="263"/>
      <c r="M65" s="250"/>
      <c r="N65" s="250"/>
      <c r="O65" s="243"/>
      <c r="P65" s="243"/>
      <c r="Q65" s="8"/>
    </row>
    <row r="66" spans="1:17" ht="12.75" customHeight="1">
      <c r="A66" s="260">
        <v>6</v>
      </c>
      <c r="B66" s="242" t="str">
        <f>VLOOKUP(A66,'пр.взвешивания'!B6:C27,2,FALSE)</f>
        <v>ГИЛЯЗОВА Сабина Альбертовна</v>
      </c>
      <c r="C66" s="242" t="str">
        <f>VLOOKUP(B66,'пр.взвешивания'!C6:D27,2,FALSE)</f>
        <v>30.09.94 кмс</v>
      </c>
      <c r="D66" s="242" t="str">
        <f>VLOOKUP(C66,'пр.взвешивания'!D6:E27,2,FALSE)</f>
        <v>Москва МКС</v>
      </c>
      <c r="E66" s="253"/>
      <c r="F66" s="256"/>
      <c r="G66" s="255"/>
      <c r="H66" s="240"/>
      <c r="I66" s="137">
        <v>10</v>
      </c>
      <c r="J66" s="264" t="str">
        <f>VLOOKUP(I66,'пр.взвешивания'!B6:D27,2,FALSE)</f>
        <v>ЧИСТИЛИНА Светлана Игоревна</v>
      </c>
      <c r="K66" s="264" t="str">
        <f>VLOOKUP(J66,'пр.взвешивания'!C8:E29,2,FALSE)</f>
        <v>02.08.94 кмс</v>
      </c>
      <c r="L66" s="264" t="str">
        <f>VLOOKUP(K66,'пр.взвешивания'!D8:F29,2,FALSE)</f>
        <v>Москва МКС</v>
      </c>
      <c r="M66" s="253"/>
      <c r="N66" s="256"/>
      <c r="O66" s="255"/>
      <c r="P66" s="240"/>
      <c r="Q66" s="8"/>
    </row>
    <row r="67" spans="1:17" ht="12.75">
      <c r="A67" s="261"/>
      <c r="B67" s="227"/>
      <c r="C67" s="227"/>
      <c r="D67" s="227"/>
      <c r="E67" s="253"/>
      <c r="F67" s="253"/>
      <c r="G67" s="255"/>
      <c r="H67" s="240"/>
      <c r="I67" s="240"/>
      <c r="J67" s="242"/>
      <c r="K67" s="242"/>
      <c r="L67" s="242"/>
      <c r="M67" s="253"/>
      <c r="N67" s="253"/>
      <c r="O67" s="255"/>
      <c r="P67" s="240"/>
      <c r="Q67" s="8"/>
    </row>
    <row r="68" spans="1:17" ht="12.75" customHeight="1">
      <c r="A68" s="258">
        <v>3</v>
      </c>
      <c r="B68" s="221" t="str">
        <f>VLOOKUP(A68,'пр.взвешивания'!B6:C27,2,FALSE)</f>
        <v>АГАЛАКОВА Дарья Михайловна</v>
      </c>
      <c r="C68" s="221" t="str">
        <f>VLOOKUP(B68,'пр.взвешивания'!C6:D27,2,FALSE)</f>
        <v>06.11.94 1</v>
      </c>
      <c r="D68" s="221" t="str">
        <f>VLOOKUP(C68,'пр.взвешивания'!D6:E27,2,FALSE)</f>
        <v>СЗФО Р. Коми Усинск МО</v>
      </c>
      <c r="E68" s="249"/>
      <c r="F68" s="249"/>
      <c r="G68" s="136"/>
      <c r="H68" s="136"/>
      <c r="I68" s="240">
        <v>9</v>
      </c>
      <c r="J68" s="262" t="str">
        <f>VLOOKUP(I68,'пр.взвешивания'!B6:D27,2,FALSE)</f>
        <v>КИТУНИНА Светлана Александровна</v>
      </c>
      <c r="K68" s="262" t="str">
        <f>VLOOKUP(J68,'пр.взвешивания'!C8:E31,2,FALSE)</f>
        <v>15.07.94 кмс</v>
      </c>
      <c r="L68" s="262" t="str">
        <f>VLOOKUP(K68,'пр.взвешивания'!D8:F31,2,FALSE)</f>
        <v>УФО Челябинская Челябинск МО</v>
      </c>
      <c r="M68" s="249"/>
      <c r="N68" s="249"/>
      <c r="O68" s="136"/>
      <c r="P68" s="136"/>
      <c r="Q68" s="8"/>
    </row>
    <row r="69" spans="1:17" ht="12.75">
      <c r="A69" s="260"/>
      <c r="B69" s="227"/>
      <c r="C69" s="227"/>
      <c r="D69" s="227"/>
      <c r="E69" s="246"/>
      <c r="F69" s="246"/>
      <c r="G69" s="137"/>
      <c r="H69" s="137"/>
      <c r="I69" s="240"/>
      <c r="J69" s="242"/>
      <c r="K69" s="242"/>
      <c r="L69" s="242"/>
      <c r="M69" s="246"/>
      <c r="N69" s="246"/>
      <c r="O69" s="137"/>
      <c r="P69" s="137"/>
      <c r="Q69" s="8"/>
    </row>
    <row r="70" spans="1:17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24" customHeight="1">
      <c r="A71" s="7" t="s">
        <v>7</v>
      </c>
      <c r="B71" s="7" t="s">
        <v>87</v>
      </c>
      <c r="C71" s="8"/>
      <c r="D71" s="8"/>
      <c r="E71" s="50" t="str">
        <f>E59</f>
        <v>в.к.    44      кг.</v>
      </c>
      <c r="F71" s="8"/>
      <c r="G71" s="8"/>
      <c r="H71" s="8"/>
      <c r="I71" s="7" t="s">
        <v>8</v>
      </c>
      <c r="J71" s="7" t="s">
        <v>87</v>
      </c>
      <c r="K71" s="8"/>
      <c r="L71" s="8"/>
      <c r="M71" s="50" t="str">
        <f>M59</f>
        <v>в.к.    44      кг.</v>
      </c>
      <c r="N71" s="8"/>
      <c r="O71" s="8"/>
      <c r="P71" s="8"/>
      <c r="Q71" s="8"/>
    </row>
    <row r="72" spans="1:17" ht="12.75">
      <c r="A72" s="240" t="s">
        <v>0</v>
      </c>
      <c r="B72" s="240" t="s">
        <v>1</v>
      </c>
      <c r="C72" s="240" t="s">
        <v>2</v>
      </c>
      <c r="D72" s="240" t="s">
        <v>3</v>
      </c>
      <c r="E72" s="240" t="s">
        <v>13</v>
      </c>
      <c r="F72" s="240" t="s">
        <v>14</v>
      </c>
      <c r="G72" s="240" t="s">
        <v>15</v>
      </c>
      <c r="H72" s="240" t="s">
        <v>16</v>
      </c>
      <c r="I72" s="240" t="s">
        <v>0</v>
      </c>
      <c r="J72" s="240" t="s">
        <v>1</v>
      </c>
      <c r="K72" s="240" t="s">
        <v>2</v>
      </c>
      <c r="L72" s="240" t="s">
        <v>3</v>
      </c>
      <c r="M72" s="240" t="s">
        <v>13</v>
      </c>
      <c r="N72" s="240" t="s">
        <v>14</v>
      </c>
      <c r="O72" s="240" t="s">
        <v>15</v>
      </c>
      <c r="P72" s="240" t="s">
        <v>16</v>
      </c>
      <c r="Q72" s="8"/>
    </row>
    <row r="73" spans="1:17" ht="12.7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8"/>
    </row>
    <row r="74" spans="1:17" ht="12.75" customHeight="1">
      <c r="A74" s="240">
        <v>2</v>
      </c>
      <c r="B74" s="262" t="str">
        <f>VLOOKUP(A74,'пр.взвешивания'!B6:C27,2,FALSE)</f>
        <v>БИКБЕРДИНА Кристина Геннадьевна</v>
      </c>
      <c r="C74" s="262" t="str">
        <f>VLOOKUP(B74,'пр.взвешивания'!C6:D27,2,FALSE)</f>
        <v>16.03.92 мс</v>
      </c>
      <c r="D74" s="262" t="str">
        <f>VLOOKUP(C74,'пр.взвешивания'!D6:E27,2,FALSE)</f>
        <v>ПФО Оренбургская Кувандык Д</v>
      </c>
      <c r="E74" s="253"/>
      <c r="F74" s="256"/>
      <c r="G74" s="255"/>
      <c r="H74" s="240"/>
      <c r="I74" s="240">
        <v>8</v>
      </c>
      <c r="J74" s="262" t="str">
        <f>VLOOKUP(I74,'пр.взвешивания'!B6:E27,2,FALSE)</f>
        <v> МАШАРОВА Любовь Владимировна</v>
      </c>
      <c r="K74" s="262" t="str">
        <f>VLOOKUP(J74,'пр.взвешивания'!C6:F27,2,FALSE)</f>
        <v>18.05.92 мс</v>
      </c>
      <c r="L74" s="262" t="str">
        <f>VLOOKUP(K74,'пр.взвешивания'!D6:G27,2,FALSE)</f>
        <v>СФО Ноосибирская Новосибирск МО</v>
      </c>
      <c r="M74" s="253"/>
      <c r="N74" s="256"/>
      <c r="O74" s="255"/>
      <c r="P74" s="240"/>
      <c r="Q74" s="8"/>
    </row>
    <row r="75" spans="1:17" ht="12.75">
      <c r="A75" s="240"/>
      <c r="B75" s="242"/>
      <c r="C75" s="242"/>
      <c r="D75" s="242"/>
      <c r="E75" s="253"/>
      <c r="F75" s="253"/>
      <c r="G75" s="255"/>
      <c r="H75" s="240"/>
      <c r="I75" s="240"/>
      <c r="J75" s="242"/>
      <c r="K75" s="242"/>
      <c r="L75" s="242"/>
      <c r="M75" s="253"/>
      <c r="N75" s="253"/>
      <c r="O75" s="255"/>
      <c r="P75" s="240"/>
      <c r="Q75" s="8"/>
    </row>
    <row r="76" spans="1:17" ht="12.75" customHeight="1">
      <c r="A76" s="136">
        <v>6</v>
      </c>
      <c r="B76" s="262" t="str">
        <f>VLOOKUP(A76,'пр.взвешивания'!B8:C27,2,FALSE)</f>
        <v>ГИЛЯЗОВА Сабина Альбертовна</v>
      </c>
      <c r="C76" s="262" t="str">
        <f>VLOOKUP(B76,'пр.взвешивания'!C8:D27,2,FALSE)</f>
        <v>30.09.94 кмс</v>
      </c>
      <c r="D76" s="262" t="str">
        <f>VLOOKUP(C76,'пр.взвешивания'!D6:E27,2,FALSE)</f>
        <v>Москва МКС</v>
      </c>
      <c r="E76" s="249"/>
      <c r="F76" s="249"/>
      <c r="G76" s="136"/>
      <c r="H76" s="136"/>
      <c r="I76" s="136">
        <v>10</v>
      </c>
      <c r="J76" s="262" t="str">
        <f>VLOOKUP(I76,'пр.взвешивания'!B8:E29,2,FALSE)</f>
        <v>ЧИСТИЛИНА Светлана Игоревна</v>
      </c>
      <c r="K76" s="262" t="str">
        <f>VLOOKUP(J76,'пр.взвешивания'!C8:F29,2,FALSE)</f>
        <v>02.08.94 кмс</v>
      </c>
      <c r="L76" s="262" t="str">
        <f>VLOOKUP(K76,'пр.взвешивания'!D8:G29,2,FALSE)</f>
        <v>Москва МКС</v>
      </c>
      <c r="M76" s="249"/>
      <c r="N76" s="249"/>
      <c r="O76" s="136"/>
      <c r="P76" s="136"/>
      <c r="Q76" s="8"/>
    </row>
    <row r="77" spans="1:17" ht="13.5" thickBot="1">
      <c r="A77" s="243"/>
      <c r="B77" s="263"/>
      <c r="C77" s="263"/>
      <c r="D77" s="263"/>
      <c r="E77" s="250"/>
      <c r="F77" s="250"/>
      <c r="G77" s="243"/>
      <c r="H77" s="243"/>
      <c r="I77" s="243"/>
      <c r="J77" s="242"/>
      <c r="K77" s="242"/>
      <c r="L77" s="242"/>
      <c r="M77" s="250"/>
      <c r="N77" s="250"/>
      <c r="O77" s="243"/>
      <c r="P77" s="243"/>
      <c r="Q77" s="8"/>
    </row>
    <row r="78" spans="1:19" ht="12.75" customHeight="1">
      <c r="A78" s="240">
        <v>3</v>
      </c>
      <c r="B78" s="264" t="str">
        <f>VLOOKUP(A78,'пр.взвешивания'!B8:C27,2,FALSE)</f>
        <v>АГАЛАКОВА Дарья Михайловна</v>
      </c>
      <c r="C78" s="264" t="str">
        <f>VLOOKUP(B78,'пр.взвешивания'!C8:D27,2,FALSE)</f>
        <v>06.11.94 1</v>
      </c>
      <c r="D78" s="264" t="str">
        <f>VLOOKUP(C78,'пр.взвешивания'!D8:E27,2,FALSE)</f>
        <v>СЗФО Р. Коми Усинск МО</v>
      </c>
      <c r="E78" s="253"/>
      <c r="F78" s="256"/>
      <c r="G78" s="255"/>
      <c r="H78" s="240"/>
      <c r="I78" s="240">
        <v>9</v>
      </c>
      <c r="J78" s="264" t="str">
        <f>VLOOKUP(I78,'пр.взвешивания'!B6:C27,2,FALSE)</f>
        <v>КИТУНИНА Светлана Александровна</v>
      </c>
      <c r="K78" s="264" t="str">
        <f>VLOOKUP(J78,'пр.взвешивания'!C6:D27,2,FALSE)</f>
        <v>15.07.94 кмс</v>
      </c>
      <c r="L78" s="264" t="str">
        <f>VLOOKUP(K78,'пр.взвешивания'!D6:E27,2,FALSE)</f>
        <v>УФО Челябинская Челябинск МО</v>
      </c>
      <c r="M78" s="253"/>
      <c r="N78" s="256"/>
      <c r="O78" s="255"/>
      <c r="P78" s="240"/>
      <c r="Q78" s="10"/>
      <c r="R78" s="5"/>
      <c r="S78" s="5"/>
    </row>
    <row r="79" spans="1:19" ht="12.75">
      <c r="A79" s="240"/>
      <c r="B79" s="242"/>
      <c r="C79" s="242"/>
      <c r="D79" s="242"/>
      <c r="E79" s="253"/>
      <c r="F79" s="253"/>
      <c r="G79" s="255"/>
      <c r="H79" s="240"/>
      <c r="I79" s="240"/>
      <c r="J79" s="242"/>
      <c r="K79" s="242"/>
      <c r="L79" s="242"/>
      <c r="M79" s="253"/>
      <c r="N79" s="253"/>
      <c r="O79" s="255"/>
      <c r="P79" s="240"/>
      <c r="Q79" s="10"/>
      <c r="R79" s="5"/>
      <c r="S79" s="5"/>
    </row>
    <row r="80" spans="1:19" ht="12.75" customHeight="1">
      <c r="A80" s="136">
        <v>5</v>
      </c>
      <c r="B80" s="262" t="str">
        <f>VLOOKUP(A80,'пр.взвешивания'!B8:C27,2,FALSE)</f>
        <v>ПЕТУНИНА Ксения Андреевна</v>
      </c>
      <c r="C80" s="262" t="str">
        <f>VLOOKUP(B80,'пр.взвешивания'!C8:D27,2,FALSE)</f>
        <v>18.11.92 кмс</v>
      </c>
      <c r="D80" s="262" t="str">
        <f>VLOOKUP(C80,'пр.взвешивания'!D8:E27,2,FALSE)</f>
        <v>УФО ХМАО-Югра Радужный МО</v>
      </c>
      <c r="E80" s="249"/>
      <c r="F80" s="249"/>
      <c r="G80" s="136"/>
      <c r="H80" s="136"/>
      <c r="I80" s="136">
        <v>11</v>
      </c>
      <c r="J80" s="262" t="str">
        <f>VLOOKUP(I80,'пр.взвешивания'!B8:C29,2,FALSE)</f>
        <v>МИШАРОВА Лиана Анатольевна</v>
      </c>
      <c r="K80" s="262" t="str">
        <f>VLOOKUP(J80,'пр.взвешивания'!C8:D29,2,FALSE)</f>
        <v>26.08.94 кмс</v>
      </c>
      <c r="L80" s="262" t="str">
        <f>VLOOKUP(K80,'пр.взвешивания'!D8:E29,2,FALSE)</f>
        <v>ПФО Татарстан Казань МО</v>
      </c>
      <c r="M80" s="249"/>
      <c r="N80" s="249"/>
      <c r="O80" s="136"/>
      <c r="P80" s="136"/>
      <c r="Q80" s="10"/>
      <c r="R80" s="5"/>
      <c r="S80" s="5"/>
    </row>
    <row r="81" spans="1:19" ht="12.75">
      <c r="A81" s="137"/>
      <c r="B81" s="242"/>
      <c r="C81" s="242"/>
      <c r="D81" s="242"/>
      <c r="E81" s="246"/>
      <c r="F81" s="246"/>
      <c r="G81" s="137"/>
      <c r="H81" s="137"/>
      <c r="I81" s="137"/>
      <c r="J81" s="242"/>
      <c r="K81" s="242"/>
      <c r="L81" s="242"/>
      <c r="M81" s="246"/>
      <c r="N81" s="246"/>
      <c r="O81" s="137"/>
      <c r="P81" s="137"/>
      <c r="Q81" s="11"/>
      <c r="R81" s="1"/>
      <c r="S81" s="1"/>
    </row>
    <row r="82" spans="1:1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</sheetData>
  <mergeCells count="476">
    <mergeCell ref="M72:M73"/>
    <mergeCell ref="N72:N73"/>
    <mergeCell ref="O72:O73"/>
    <mergeCell ref="P72:P73"/>
    <mergeCell ref="I72:I73"/>
    <mergeCell ref="J72:J73"/>
    <mergeCell ref="K72:K73"/>
    <mergeCell ref="L72:L73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68:M69"/>
    <mergeCell ref="N68:N69"/>
    <mergeCell ref="O68:O69"/>
    <mergeCell ref="P68:P69"/>
    <mergeCell ref="I68:I69"/>
    <mergeCell ref="J68:J69"/>
    <mergeCell ref="K68:K69"/>
    <mergeCell ref="L68:L69"/>
    <mergeCell ref="M66:M67"/>
    <mergeCell ref="N66:N67"/>
    <mergeCell ref="O66:O67"/>
    <mergeCell ref="P66:P67"/>
    <mergeCell ref="I66:I67"/>
    <mergeCell ref="J66:J67"/>
    <mergeCell ref="K66:K67"/>
    <mergeCell ref="L66:L67"/>
    <mergeCell ref="M64:M65"/>
    <mergeCell ref="N64:N65"/>
    <mergeCell ref="O64:O65"/>
    <mergeCell ref="P64:P65"/>
    <mergeCell ref="I64:I65"/>
    <mergeCell ref="J64:J65"/>
    <mergeCell ref="K64:K65"/>
    <mergeCell ref="L64:L65"/>
    <mergeCell ref="I62:I63"/>
    <mergeCell ref="J62:J63"/>
    <mergeCell ref="K62:K63"/>
    <mergeCell ref="L62:L63"/>
    <mergeCell ref="M62:M63"/>
    <mergeCell ref="N62:N63"/>
    <mergeCell ref="O62:O63"/>
    <mergeCell ref="P62:P63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2:E73"/>
    <mergeCell ref="F72:F73"/>
    <mergeCell ref="G72:G73"/>
    <mergeCell ref="H72:H73"/>
    <mergeCell ref="A72:A73"/>
    <mergeCell ref="B72:B73"/>
    <mergeCell ref="C72:C73"/>
    <mergeCell ref="D72:D73"/>
    <mergeCell ref="E68:E69"/>
    <mergeCell ref="F68:F69"/>
    <mergeCell ref="G68:G69"/>
    <mergeCell ref="H68:H69"/>
    <mergeCell ref="A68:A69"/>
    <mergeCell ref="B68:B69"/>
    <mergeCell ref="C68:C69"/>
    <mergeCell ref="D68:D69"/>
    <mergeCell ref="E66:E67"/>
    <mergeCell ref="F66:F67"/>
    <mergeCell ref="G66:G67"/>
    <mergeCell ref="H66:H67"/>
    <mergeCell ref="A66:A67"/>
    <mergeCell ref="B66:B67"/>
    <mergeCell ref="C66:C67"/>
    <mergeCell ref="D66:D67"/>
    <mergeCell ref="E64:E65"/>
    <mergeCell ref="F64:F65"/>
    <mergeCell ref="G64:G65"/>
    <mergeCell ref="H64:H65"/>
    <mergeCell ref="A64:A65"/>
    <mergeCell ref="B64:B65"/>
    <mergeCell ref="C64:C65"/>
    <mergeCell ref="D64:D65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E3:E4"/>
    <mergeCell ref="F3:F4"/>
    <mergeCell ref="G3:G4"/>
    <mergeCell ref="H3:H4"/>
    <mergeCell ref="F7:F8"/>
    <mergeCell ref="G7:G8"/>
    <mergeCell ref="H7:H8"/>
    <mergeCell ref="E5:E6"/>
    <mergeCell ref="F5:F6"/>
    <mergeCell ref="G5:G6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9:I20"/>
    <mergeCell ref="J19:J20"/>
    <mergeCell ref="K19:K20"/>
    <mergeCell ref="L19:L20"/>
    <mergeCell ref="M19:M20"/>
    <mergeCell ref="N19:N20"/>
    <mergeCell ref="O19:O20"/>
    <mergeCell ref="P19:P20"/>
    <mergeCell ref="I21:I22"/>
    <mergeCell ref="J21:J22"/>
    <mergeCell ref="K21:K22"/>
    <mergeCell ref="L21:L22"/>
    <mergeCell ref="M21:M22"/>
    <mergeCell ref="N21:N22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I27:I28"/>
    <mergeCell ref="J27:J28"/>
    <mergeCell ref="K27:K28"/>
    <mergeCell ref="L27:L28"/>
    <mergeCell ref="M27:M28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31:I32"/>
    <mergeCell ref="J31:J32"/>
    <mergeCell ref="K31:K32"/>
    <mergeCell ref="L31:L32"/>
    <mergeCell ref="M31:M32"/>
    <mergeCell ref="N31:N32"/>
    <mergeCell ref="O31:O32"/>
    <mergeCell ref="P31:P32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3:I44"/>
    <mergeCell ref="J43:J44"/>
    <mergeCell ref="K43:K44"/>
    <mergeCell ref="L43:L44"/>
    <mergeCell ref="M43:M44"/>
    <mergeCell ref="N43:N44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I47:I48"/>
    <mergeCell ref="J47:J48"/>
    <mergeCell ref="K47:K48"/>
    <mergeCell ref="L47:L48"/>
    <mergeCell ref="M47:M48"/>
    <mergeCell ref="N47:N48"/>
    <mergeCell ref="O47:O48"/>
    <mergeCell ref="P47:P4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8">
      <selection activeCell="A27" sqref="A27:I38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14" t="str">
        <f>'пр.взвешивания'!C3</f>
        <v>в.к.    44      кг.</v>
      </c>
    </row>
    <row r="2" ht="12.75">
      <c r="C2" s="15" t="s">
        <v>25</v>
      </c>
    </row>
    <row r="3" ht="12.75">
      <c r="C3" s="16" t="s">
        <v>26</v>
      </c>
    </row>
    <row r="4" spans="1:9" ht="12.75">
      <c r="A4" s="240" t="s">
        <v>27</v>
      </c>
      <c r="B4" s="240" t="s">
        <v>0</v>
      </c>
      <c r="C4" s="137" t="s">
        <v>1</v>
      </c>
      <c r="D4" s="240" t="s">
        <v>2</v>
      </c>
      <c r="E4" s="240" t="s">
        <v>3</v>
      </c>
      <c r="F4" s="240" t="s">
        <v>13</v>
      </c>
      <c r="G4" s="240" t="s">
        <v>14</v>
      </c>
      <c r="H4" s="240" t="s">
        <v>15</v>
      </c>
      <c r="I4" s="240" t="s">
        <v>16</v>
      </c>
    </row>
    <row r="5" spans="1:9" ht="12.75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2.75">
      <c r="A6" s="266"/>
      <c r="B6" s="267">
        <v>2</v>
      </c>
      <c r="C6" s="268" t="str">
        <f>VLOOKUP(B6,'пр.взвешивания'!B6:D27,2,FALSE)</f>
        <v>БИКБЕРДИНА Кристина Геннадьевна</v>
      </c>
      <c r="D6" s="269" t="str">
        <f>VLOOKUP(C6,'пр.взвешивания'!C6:E27,2,FALSE)</f>
        <v>16.03.92 мс</v>
      </c>
      <c r="E6" s="269" t="str">
        <f>VLOOKUP(D6,'пр.взвешивания'!D6:F27,2,FALSE)</f>
        <v>ПФО Оренбургская Кувандык Д</v>
      </c>
      <c r="F6" s="253"/>
      <c r="G6" s="256"/>
      <c r="H6" s="255"/>
      <c r="I6" s="240"/>
    </row>
    <row r="7" spans="1:9" ht="12.75">
      <c r="A7" s="266"/>
      <c r="B7" s="240"/>
      <c r="C7" s="268"/>
      <c r="D7" s="269"/>
      <c r="E7" s="269"/>
      <c r="F7" s="253"/>
      <c r="G7" s="253"/>
      <c r="H7" s="255"/>
      <c r="I7" s="240"/>
    </row>
    <row r="8" spans="1:9" ht="12.75">
      <c r="A8" s="270"/>
      <c r="B8" s="267">
        <v>9</v>
      </c>
      <c r="C8" s="268" t="str">
        <f>VLOOKUP(B8,'пр.взвешивания'!B8:D29,2,FALSE)</f>
        <v>КИТУНИНА Светлана Александровна</v>
      </c>
      <c r="D8" s="269" t="str">
        <f>VLOOKUP(C8,'пр.взвешивания'!C8:E29,2,FALSE)</f>
        <v>15.07.94 кмс</v>
      </c>
      <c r="E8" s="269" t="str">
        <f>VLOOKUP(D8,'пр.взвешивания'!D8:F29,2,FALSE)</f>
        <v>УФО Челябинская Челябинск МО</v>
      </c>
      <c r="F8" s="253"/>
      <c r="G8" s="253"/>
      <c r="H8" s="240"/>
      <c r="I8" s="240"/>
    </row>
    <row r="9" spans="1:9" ht="12.75">
      <c r="A9" s="270"/>
      <c r="B9" s="240"/>
      <c r="C9" s="268"/>
      <c r="D9" s="269"/>
      <c r="E9" s="269"/>
      <c r="F9" s="253"/>
      <c r="G9" s="253"/>
      <c r="H9" s="240"/>
      <c r="I9" s="240"/>
    </row>
    <row r="10" ht="24.75" customHeight="1">
      <c r="E10" s="17" t="s">
        <v>28</v>
      </c>
    </row>
    <row r="11" spans="5:9" ht="24.75" customHeight="1">
      <c r="E11" s="17" t="s">
        <v>7</v>
      </c>
      <c r="F11" s="18"/>
      <c r="G11" s="18"/>
      <c r="H11" s="18"/>
      <c r="I11" s="18"/>
    </row>
    <row r="12" spans="5:9" ht="24.75" customHeight="1">
      <c r="E12" s="17" t="s">
        <v>8</v>
      </c>
      <c r="F12" s="18"/>
      <c r="G12" s="18"/>
      <c r="H12" s="18"/>
      <c r="I12" s="18"/>
    </row>
    <row r="13" ht="24.75" customHeight="1"/>
    <row r="14" ht="24.75" customHeight="1">
      <c r="F14" t="str">
        <f>F1</f>
        <v>в.к.    44      кг.</v>
      </c>
    </row>
    <row r="15" ht="12.75">
      <c r="C15" s="16" t="s">
        <v>33</v>
      </c>
    </row>
    <row r="16" spans="1:9" ht="12.75">
      <c r="A16" s="240" t="s">
        <v>27</v>
      </c>
      <c r="B16" s="240" t="s">
        <v>0</v>
      </c>
      <c r="C16" s="137" t="s">
        <v>1</v>
      </c>
      <c r="D16" s="240" t="s">
        <v>2</v>
      </c>
      <c r="E16" s="240" t="s">
        <v>3</v>
      </c>
      <c r="F16" s="240" t="s">
        <v>13</v>
      </c>
      <c r="G16" s="240" t="s">
        <v>14</v>
      </c>
      <c r="H16" s="240" t="s">
        <v>15</v>
      </c>
      <c r="I16" s="240" t="s">
        <v>16</v>
      </c>
    </row>
    <row r="17" spans="1:9" ht="12.75">
      <c r="A17" s="136"/>
      <c r="B17" s="136"/>
      <c r="C17" s="136"/>
      <c r="D17" s="136"/>
      <c r="E17" s="136"/>
      <c r="F17" s="136"/>
      <c r="G17" s="136"/>
      <c r="H17" s="136"/>
      <c r="I17" s="136"/>
    </row>
    <row r="18" spans="1:9" ht="12.75">
      <c r="A18" s="266"/>
      <c r="B18" s="267">
        <v>8</v>
      </c>
      <c r="C18" s="268" t="str">
        <f>VLOOKUP(B18,'пр.взвешивания'!B6:C27,2,FALSE)</f>
        <v> МАШАРОВА Любовь Владимировна</v>
      </c>
      <c r="D18" s="269" t="str">
        <f>VLOOKUP(C18,'пр.взвешивания'!C6:D27,2,FALSE)</f>
        <v>18.05.92 мс</v>
      </c>
      <c r="E18" s="269" t="str">
        <f>VLOOKUP(D18,'пр.взвешивания'!D6:E27,2,FALSE)</f>
        <v>СФО Ноосибирская Новосибирск МО</v>
      </c>
      <c r="F18" s="253"/>
      <c r="G18" s="256"/>
      <c r="H18" s="255"/>
      <c r="I18" s="240"/>
    </row>
    <row r="19" spans="1:9" ht="12.75">
      <c r="A19" s="266"/>
      <c r="B19" s="240"/>
      <c r="C19" s="268"/>
      <c r="D19" s="269"/>
      <c r="E19" s="269"/>
      <c r="F19" s="253"/>
      <c r="G19" s="253"/>
      <c r="H19" s="255"/>
      <c r="I19" s="240"/>
    </row>
    <row r="20" spans="1:9" ht="12.75">
      <c r="A20" s="270"/>
      <c r="B20" s="267">
        <v>6</v>
      </c>
      <c r="C20" s="268" t="str">
        <f>VLOOKUP(B20,'пр.взвешивания'!B8:C29,2,FALSE)</f>
        <v>ГИЛЯЗОВА Сабина Альбертовна</v>
      </c>
      <c r="D20" s="269" t="str">
        <f>VLOOKUP(C20,'пр.взвешивания'!C8:D29,2,FALSE)</f>
        <v>30.09.94 кмс</v>
      </c>
      <c r="E20" s="269" t="str">
        <f>VLOOKUP(D20,'пр.взвешивания'!D8:E29,2,FALSE)</f>
        <v>Москва МКС</v>
      </c>
      <c r="F20" s="253"/>
      <c r="G20" s="253"/>
      <c r="H20" s="240"/>
      <c r="I20" s="240"/>
    </row>
    <row r="21" spans="1:9" ht="12.75">
      <c r="A21" s="270"/>
      <c r="B21" s="240"/>
      <c r="C21" s="268"/>
      <c r="D21" s="269"/>
      <c r="E21" s="269"/>
      <c r="F21" s="253"/>
      <c r="G21" s="253"/>
      <c r="H21" s="240"/>
      <c r="I21" s="240"/>
    </row>
    <row r="22" ht="24.75" customHeight="1">
      <c r="E22" s="17" t="s">
        <v>28</v>
      </c>
    </row>
    <row r="23" spans="5:9" ht="24.75" customHeight="1">
      <c r="E23" s="17" t="s">
        <v>7</v>
      </c>
      <c r="F23" s="18"/>
      <c r="G23" s="18"/>
      <c r="H23" s="18"/>
      <c r="I23" s="18"/>
    </row>
    <row r="24" spans="5:9" ht="24.75" customHeight="1">
      <c r="E24" s="17" t="s">
        <v>8</v>
      </c>
      <c r="F24" s="18"/>
      <c r="G24" s="18"/>
      <c r="H24" s="18"/>
      <c r="I24" s="18"/>
    </row>
    <row r="25" ht="24.75" customHeight="1"/>
    <row r="26" ht="24.75" customHeight="1"/>
    <row r="27" spans="3:6" ht="28.5" customHeight="1">
      <c r="C27" s="19" t="s">
        <v>29</v>
      </c>
      <c r="E27" s="17"/>
      <c r="F27" s="114" t="str">
        <f>F14</f>
        <v>в.к.    44      кг.</v>
      </c>
    </row>
    <row r="28" spans="1:9" ht="12.75">
      <c r="A28" s="240" t="s">
        <v>27</v>
      </c>
      <c r="B28" s="240" t="s">
        <v>0</v>
      </c>
      <c r="C28" s="137" t="s">
        <v>1</v>
      </c>
      <c r="D28" s="240" t="s">
        <v>2</v>
      </c>
      <c r="E28" s="240" t="s">
        <v>3</v>
      </c>
      <c r="F28" s="240" t="s">
        <v>13</v>
      </c>
      <c r="G28" s="240" t="s">
        <v>14</v>
      </c>
      <c r="H28" s="240" t="s">
        <v>15</v>
      </c>
      <c r="I28" s="240" t="s">
        <v>16</v>
      </c>
    </row>
    <row r="29" spans="1:9" ht="12.75">
      <c r="A29" s="136"/>
      <c r="B29" s="136"/>
      <c r="C29" s="136"/>
      <c r="D29" s="136"/>
      <c r="E29" s="136"/>
      <c r="F29" s="136"/>
      <c r="G29" s="136"/>
      <c r="H29" s="136"/>
      <c r="I29" s="136"/>
    </row>
    <row r="30" spans="1:9" ht="12.75">
      <c r="A30" s="266"/>
      <c r="B30" s="240">
        <v>2</v>
      </c>
      <c r="C30" s="271" t="str">
        <f>VLOOKUP(B30,'пр.взвешивания'!B6:C27,2,FALSE)</f>
        <v>БИКБЕРДИНА Кристина Геннадьевна</v>
      </c>
      <c r="D30" s="272" t="str">
        <f>VLOOKUP(C30,'пр.взвешивания'!C6:D27,2,FALSE)</f>
        <v>16.03.92 мс</v>
      </c>
      <c r="E30" s="272" t="str">
        <f>VLOOKUP(D30,'пр.взвешивания'!D6:E27,2,FALSE)</f>
        <v>ПФО Оренбургская Кувандык Д</v>
      </c>
      <c r="F30" s="253"/>
      <c r="G30" s="256"/>
      <c r="H30" s="255"/>
      <c r="I30" s="240"/>
    </row>
    <row r="31" spans="1:9" ht="12.75">
      <c r="A31" s="266"/>
      <c r="B31" s="240"/>
      <c r="C31" s="271"/>
      <c r="D31" s="272"/>
      <c r="E31" s="272"/>
      <c r="F31" s="253"/>
      <c r="G31" s="253"/>
      <c r="H31" s="255"/>
      <c r="I31" s="240"/>
    </row>
    <row r="32" spans="1:9" ht="12.75">
      <c r="A32" s="270"/>
      <c r="B32" s="240">
        <v>6</v>
      </c>
      <c r="C32" s="271" t="str">
        <f>VLOOKUP(B32,'пр.взвешивания'!B8:C29,2,FALSE)</f>
        <v>ГИЛЯЗОВА Сабина Альбертовна</v>
      </c>
      <c r="D32" s="272" t="str">
        <f>VLOOKUP(C32,'пр.взвешивания'!C8:D29,2,FALSE)</f>
        <v>30.09.94 кмс</v>
      </c>
      <c r="E32" s="272" t="str">
        <f>VLOOKUP(D32,'пр.взвешивания'!D8:E29,2,FALSE)</f>
        <v>Москва МКС</v>
      </c>
      <c r="F32" s="253"/>
      <c r="G32" s="253"/>
      <c r="H32" s="240"/>
      <c r="I32" s="240"/>
    </row>
    <row r="33" spans="1:9" ht="12.75">
      <c r="A33" s="270"/>
      <c r="B33" s="240"/>
      <c r="C33" s="271"/>
      <c r="D33" s="272"/>
      <c r="E33" s="272"/>
      <c r="F33" s="253"/>
      <c r="G33" s="253"/>
      <c r="H33" s="240"/>
      <c r="I33" s="240"/>
    </row>
    <row r="34" ht="24.75" customHeight="1">
      <c r="E34" s="17" t="s">
        <v>28</v>
      </c>
    </row>
    <row r="35" spans="5:9" ht="24.75" customHeight="1">
      <c r="E35" s="17" t="s">
        <v>7</v>
      </c>
      <c r="F35" s="18"/>
      <c r="G35" s="18"/>
      <c r="H35" s="18"/>
      <c r="I35" s="18"/>
    </row>
    <row r="36" spans="5:9" ht="24.75" customHeight="1">
      <c r="E36" s="17" t="s">
        <v>8</v>
      </c>
      <c r="F36" s="18"/>
      <c r="G36" s="18"/>
      <c r="H36" s="18"/>
      <c r="I36" s="18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workbookViewId="0" topLeftCell="A3">
      <selection activeCell="G12" sqref="G12:G1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74" t="str">
        <f>HYPERLINK('[2]реквизиты'!$A$2)</f>
        <v>Первенство России среди юниорок 1992 - 93 гг.р.</v>
      </c>
      <c r="B1" s="275"/>
      <c r="C1" s="275"/>
      <c r="D1" s="275"/>
      <c r="E1" s="275"/>
      <c r="F1" s="275"/>
      <c r="G1" s="275"/>
    </row>
    <row r="2" spans="1:7" ht="20.25" customHeight="1">
      <c r="A2" s="177" t="str">
        <f>HYPERLINK('[2]реквизиты'!$A$3)</f>
        <v>13 - 17 февраля 2012 г.               г. Кстово</v>
      </c>
      <c r="B2" s="177"/>
      <c r="C2" s="177"/>
      <c r="D2" s="177"/>
      <c r="E2" s="177"/>
      <c r="F2" s="177"/>
      <c r="G2" s="177"/>
    </row>
    <row r="3" spans="3:6" ht="18">
      <c r="C3" s="281" t="s">
        <v>81</v>
      </c>
      <c r="D3" s="281"/>
      <c r="E3" s="281"/>
      <c r="F3" s="281"/>
    </row>
    <row r="4" spans="1:7" ht="12.75">
      <c r="A4" s="136" t="s">
        <v>20</v>
      </c>
      <c r="B4" s="136" t="s">
        <v>0</v>
      </c>
      <c r="C4" s="136" t="s">
        <v>1</v>
      </c>
      <c r="D4" s="136" t="s">
        <v>21</v>
      </c>
      <c r="E4" s="136" t="s">
        <v>22</v>
      </c>
      <c r="F4" s="136" t="s">
        <v>23</v>
      </c>
      <c r="G4" s="136" t="s">
        <v>24</v>
      </c>
    </row>
    <row r="5" spans="1:7" ht="12.75">
      <c r="A5" s="137"/>
      <c r="B5" s="137"/>
      <c r="C5" s="137"/>
      <c r="D5" s="137"/>
      <c r="E5" s="137"/>
      <c r="F5" s="137"/>
      <c r="G5" s="137"/>
    </row>
    <row r="6" spans="1:7" ht="12.75">
      <c r="A6" s="276"/>
      <c r="B6" s="277">
        <v>1</v>
      </c>
      <c r="C6" s="278" t="s">
        <v>37</v>
      </c>
      <c r="D6" s="240" t="s">
        <v>38</v>
      </c>
      <c r="E6" s="279" t="s">
        <v>39</v>
      </c>
      <c r="F6" s="255" t="s">
        <v>40</v>
      </c>
      <c r="G6" s="143" t="s">
        <v>41</v>
      </c>
    </row>
    <row r="7" spans="1:7" ht="12.75">
      <c r="A7" s="276"/>
      <c r="B7" s="277"/>
      <c r="C7" s="278"/>
      <c r="D7" s="240"/>
      <c r="E7" s="279"/>
      <c r="F7" s="255"/>
      <c r="G7" s="143"/>
    </row>
    <row r="8" spans="1:7" ht="12.75">
      <c r="A8" s="276"/>
      <c r="B8" s="277">
        <v>2</v>
      </c>
      <c r="C8" s="278" t="s">
        <v>42</v>
      </c>
      <c r="D8" s="240" t="s">
        <v>43</v>
      </c>
      <c r="E8" s="279" t="s">
        <v>44</v>
      </c>
      <c r="F8" s="255"/>
      <c r="G8" s="143" t="s">
        <v>45</v>
      </c>
    </row>
    <row r="9" spans="1:7" ht="12.75">
      <c r="A9" s="276"/>
      <c r="B9" s="277"/>
      <c r="C9" s="278"/>
      <c r="D9" s="240"/>
      <c r="E9" s="279"/>
      <c r="F9" s="255"/>
      <c r="G9" s="143"/>
    </row>
    <row r="10" spans="1:7" ht="12.75">
      <c r="A10" s="276"/>
      <c r="B10" s="277">
        <v>3</v>
      </c>
      <c r="C10" s="278" t="s">
        <v>46</v>
      </c>
      <c r="D10" s="240" t="s">
        <v>47</v>
      </c>
      <c r="E10" s="279" t="s">
        <v>48</v>
      </c>
      <c r="F10" s="255"/>
      <c r="G10" s="143" t="s">
        <v>49</v>
      </c>
    </row>
    <row r="11" spans="1:7" ht="12.75">
      <c r="A11" s="276"/>
      <c r="B11" s="277"/>
      <c r="C11" s="278"/>
      <c r="D11" s="240"/>
      <c r="E11" s="279"/>
      <c r="F11" s="255"/>
      <c r="G11" s="143"/>
    </row>
    <row r="12" spans="1:7" ht="12.75">
      <c r="A12" s="276"/>
      <c r="B12" s="277">
        <v>4</v>
      </c>
      <c r="C12" s="278" t="s">
        <v>50</v>
      </c>
      <c r="D12" s="240" t="s">
        <v>51</v>
      </c>
      <c r="E12" s="279" t="s">
        <v>52</v>
      </c>
      <c r="F12" s="255"/>
      <c r="G12" s="143" t="s">
        <v>53</v>
      </c>
    </row>
    <row r="13" spans="1:7" ht="12.75">
      <c r="A13" s="276"/>
      <c r="B13" s="277"/>
      <c r="C13" s="278"/>
      <c r="D13" s="240"/>
      <c r="E13" s="279"/>
      <c r="F13" s="255"/>
      <c r="G13" s="143"/>
    </row>
    <row r="14" spans="1:7" ht="12.75">
      <c r="A14" s="276"/>
      <c r="B14" s="277">
        <v>5</v>
      </c>
      <c r="C14" s="278" t="s">
        <v>54</v>
      </c>
      <c r="D14" s="280" t="s">
        <v>55</v>
      </c>
      <c r="E14" s="279" t="s">
        <v>56</v>
      </c>
      <c r="F14" s="255" t="s">
        <v>57</v>
      </c>
      <c r="G14" s="143" t="s">
        <v>58</v>
      </c>
    </row>
    <row r="15" spans="1:7" ht="12.75">
      <c r="A15" s="276"/>
      <c r="B15" s="277"/>
      <c r="C15" s="278"/>
      <c r="D15" s="240"/>
      <c r="E15" s="279"/>
      <c r="F15" s="255"/>
      <c r="G15" s="143"/>
    </row>
    <row r="16" spans="1:7" ht="12.75">
      <c r="A16" s="276"/>
      <c r="B16" s="277">
        <v>6</v>
      </c>
      <c r="C16" s="278" t="s">
        <v>59</v>
      </c>
      <c r="D16" s="280" t="s">
        <v>60</v>
      </c>
      <c r="E16" s="279" t="s">
        <v>39</v>
      </c>
      <c r="F16" s="255"/>
      <c r="G16" s="143" t="s">
        <v>61</v>
      </c>
    </row>
    <row r="17" spans="1:7" ht="12.75">
      <c r="A17" s="276"/>
      <c r="B17" s="277"/>
      <c r="C17" s="278"/>
      <c r="D17" s="240"/>
      <c r="E17" s="279"/>
      <c r="F17" s="255"/>
      <c r="G17" s="143"/>
    </row>
    <row r="18" spans="1:7" ht="12.75">
      <c r="A18" s="276"/>
      <c r="B18" s="277">
        <v>7</v>
      </c>
      <c r="C18" s="278" t="s">
        <v>62</v>
      </c>
      <c r="D18" s="240" t="s">
        <v>63</v>
      </c>
      <c r="E18" s="279" t="s">
        <v>39</v>
      </c>
      <c r="F18" s="255"/>
      <c r="G18" s="143" t="s">
        <v>64</v>
      </c>
    </row>
    <row r="19" spans="1:7" ht="12.75">
      <c r="A19" s="276"/>
      <c r="B19" s="277"/>
      <c r="C19" s="278"/>
      <c r="D19" s="240"/>
      <c r="E19" s="279"/>
      <c r="F19" s="255"/>
      <c r="G19" s="143"/>
    </row>
    <row r="20" spans="1:7" ht="12.75">
      <c r="A20" s="276"/>
      <c r="B20" s="277">
        <v>8</v>
      </c>
      <c r="C20" s="278" t="s">
        <v>65</v>
      </c>
      <c r="D20" s="240" t="s">
        <v>66</v>
      </c>
      <c r="E20" s="279" t="s">
        <v>67</v>
      </c>
      <c r="F20" s="255" t="s">
        <v>68</v>
      </c>
      <c r="G20" s="143" t="s">
        <v>69</v>
      </c>
    </row>
    <row r="21" spans="1:7" ht="12.75">
      <c r="A21" s="276"/>
      <c r="B21" s="277"/>
      <c r="C21" s="278"/>
      <c r="D21" s="240"/>
      <c r="E21" s="279"/>
      <c r="F21" s="255"/>
      <c r="G21" s="143"/>
    </row>
    <row r="22" spans="1:7" ht="12.75">
      <c r="A22" s="276"/>
      <c r="B22" s="277">
        <v>9</v>
      </c>
      <c r="C22" s="278" t="s">
        <v>70</v>
      </c>
      <c r="D22" s="240" t="s">
        <v>71</v>
      </c>
      <c r="E22" s="279" t="s">
        <v>72</v>
      </c>
      <c r="F22" s="255"/>
      <c r="G22" s="143" t="s">
        <v>73</v>
      </c>
    </row>
    <row r="23" spans="1:7" ht="12.75">
      <c r="A23" s="276"/>
      <c r="B23" s="277"/>
      <c r="C23" s="278"/>
      <c r="D23" s="240"/>
      <c r="E23" s="279"/>
      <c r="F23" s="255"/>
      <c r="G23" s="143"/>
    </row>
    <row r="24" spans="1:7" ht="12.75">
      <c r="A24" s="276"/>
      <c r="B24" s="277">
        <v>10</v>
      </c>
      <c r="C24" s="278" t="s">
        <v>74</v>
      </c>
      <c r="D24" s="240" t="s">
        <v>75</v>
      </c>
      <c r="E24" s="279" t="s">
        <v>39</v>
      </c>
      <c r="F24" s="255"/>
      <c r="G24" s="143" t="s">
        <v>76</v>
      </c>
    </row>
    <row r="25" spans="1:7" ht="12.75">
      <c r="A25" s="276"/>
      <c r="B25" s="277"/>
      <c r="C25" s="278"/>
      <c r="D25" s="240"/>
      <c r="E25" s="279"/>
      <c r="F25" s="255"/>
      <c r="G25" s="143"/>
    </row>
    <row r="26" spans="1:7" ht="12.75">
      <c r="A26" s="276"/>
      <c r="B26" s="277">
        <v>11</v>
      </c>
      <c r="C26" s="278" t="s">
        <v>77</v>
      </c>
      <c r="D26" s="240" t="s">
        <v>78</v>
      </c>
      <c r="E26" s="279" t="s">
        <v>79</v>
      </c>
      <c r="F26" s="255"/>
      <c r="G26" s="143" t="s">
        <v>80</v>
      </c>
    </row>
    <row r="27" spans="1:7" ht="12.75">
      <c r="A27" s="276"/>
      <c r="B27" s="277"/>
      <c r="C27" s="278"/>
      <c r="D27" s="240"/>
      <c r="E27" s="279"/>
      <c r="F27" s="255"/>
      <c r="G27" s="143"/>
    </row>
    <row r="28" spans="1:8" ht="12.75">
      <c r="A28" s="273"/>
      <c r="B28" s="273"/>
      <c r="C28" s="273"/>
      <c r="D28" s="273"/>
      <c r="E28" s="273"/>
      <c r="F28" s="273"/>
      <c r="G28" s="273"/>
      <c r="H28" s="5"/>
    </row>
    <row r="29" spans="1:8" ht="12.75">
      <c r="A29" s="273"/>
      <c r="B29" s="273"/>
      <c r="C29" s="273"/>
      <c r="D29" s="273"/>
      <c r="E29" s="273"/>
      <c r="F29" s="273"/>
      <c r="G29" s="273"/>
      <c r="H29" s="5"/>
    </row>
    <row r="30" spans="1:8" ht="12.75" customHeight="1">
      <c r="A30" s="273"/>
      <c r="B30" s="282"/>
      <c r="C30" s="282"/>
      <c r="D30" s="273"/>
      <c r="E30" s="273"/>
      <c r="F30" s="273"/>
      <c r="G30" s="236"/>
      <c r="H30" s="5"/>
    </row>
    <row r="31" spans="1:8" ht="12.75">
      <c r="A31" s="273"/>
      <c r="B31" s="282"/>
      <c r="C31" s="282"/>
      <c r="D31" s="273"/>
      <c r="E31" s="273"/>
      <c r="F31" s="273"/>
      <c r="G31" s="236"/>
      <c r="H31" s="5"/>
    </row>
    <row r="32" spans="1:8" ht="12.75">
      <c r="A32" s="273"/>
      <c r="B32" s="273"/>
      <c r="C32" s="273"/>
      <c r="D32" s="273"/>
      <c r="E32" s="273"/>
      <c r="F32" s="273"/>
      <c r="G32" s="273"/>
      <c r="H32" s="5"/>
    </row>
    <row r="33" spans="1:8" ht="12.75">
      <c r="A33" s="273"/>
      <c r="B33" s="273"/>
      <c r="C33" s="273"/>
      <c r="D33" s="273"/>
      <c r="E33" s="273"/>
      <c r="F33" s="273"/>
      <c r="G33" s="273"/>
      <c r="H33" s="5"/>
    </row>
    <row r="34" spans="1:8" ht="12.75">
      <c r="A34" s="273"/>
      <c r="B34" s="273"/>
      <c r="C34" s="273"/>
      <c r="D34" s="273"/>
      <c r="E34" s="273"/>
      <c r="F34" s="273"/>
      <c r="G34" s="236"/>
      <c r="H34" s="5"/>
    </row>
    <row r="35" spans="1:8" ht="12.75">
      <c r="A35" s="273"/>
      <c r="B35" s="273"/>
      <c r="C35" s="273"/>
      <c r="D35" s="273"/>
      <c r="E35" s="273"/>
      <c r="F35" s="273"/>
      <c r="G35" s="236"/>
      <c r="H35" s="5"/>
    </row>
    <row r="36" spans="1:8" ht="12.75">
      <c r="A36" s="273"/>
      <c r="B36" s="273"/>
      <c r="C36" s="273"/>
      <c r="D36" s="273"/>
      <c r="E36" s="273"/>
      <c r="F36" s="273"/>
      <c r="G36" s="273"/>
      <c r="H36" s="5"/>
    </row>
    <row r="37" spans="1:8" ht="12.75">
      <c r="A37" s="273"/>
      <c r="B37" s="273"/>
      <c r="C37" s="273"/>
      <c r="D37" s="273"/>
      <c r="E37" s="273"/>
      <c r="F37" s="273"/>
      <c r="G37" s="273"/>
      <c r="H37" s="5"/>
    </row>
    <row r="38" spans="1:8" ht="12.75">
      <c r="A38" s="273"/>
      <c r="B38" s="273"/>
      <c r="C38" s="273"/>
      <c r="D38" s="273"/>
      <c r="E38" s="273"/>
      <c r="F38" s="273"/>
      <c r="G38" s="236"/>
      <c r="H38" s="5"/>
    </row>
    <row r="39" spans="1:8" ht="12.75">
      <c r="A39" s="273"/>
      <c r="B39" s="273"/>
      <c r="C39" s="273"/>
      <c r="D39" s="273"/>
      <c r="E39" s="273"/>
      <c r="F39" s="273"/>
      <c r="G39" s="236"/>
      <c r="H39" s="5"/>
    </row>
    <row r="40" spans="1:8" ht="12.75">
      <c r="A40" s="273"/>
      <c r="B40" s="273"/>
      <c r="C40" s="273"/>
      <c r="D40" s="273"/>
      <c r="E40" s="273"/>
      <c r="F40" s="273"/>
      <c r="G40" s="273"/>
      <c r="H40" s="5"/>
    </row>
    <row r="41" spans="1:8" ht="12.75">
      <c r="A41" s="273"/>
      <c r="B41" s="273"/>
      <c r="C41" s="273"/>
      <c r="D41" s="273"/>
      <c r="E41" s="273"/>
      <c r="F41" s="273"/>
      <c r="G41" s="273"/>
      <c r="H41" s="5"/>
    </row>
    <row r="42" spans="1:8" ht="12.75">
      <c r="A42" s="273"/>
      <c r="B42" s="273"/>
      <c r="C42" s="273"/>
      <c r="D42" s="273"/>
      <c r="E42" s="273"/>
      <c r="F42" s="273"/>
      <c r="G42" s="236"/>
      <c r="H42" s="5"/>
    </row>
    <row r="43" spans="1:8" ht="12.75">
      <c r="A43" s="273"/>
      <c r="B43" s="273"/>
      <c r="C43" s="273"/>
      <c r="D43" s="273"/>
      <c r="E43" s="273"/>
      <c r="F43" s="273"/>
      <c r="G43" s="236"/>
      <c r="H43" s="5"/>
    </row>
    <row r="44" spans="1:8" ht="12.75">
      <c r="A44" s="273"/>
      <c r="B44" s="273"/>
      <c r="C44" s="273"/>
      <c r="D44" s="273"/>
      <c r="E44" s="273"/>
      <c r="F44" s="273"/>
      <c r="G44" s="273"/>
      <c r="H44" s="5"/>
    </row>
    <row r="45" spans="1:8" ht="12.75">
      <c r="A45" s="273"/>
      <c r="B45" s="273"/>
      <c r="C45" s="273"/>
      <c r="D45" s="273"/>
      <c r="E45" s="273"/>
      <c r="F45" s="273"/>
      <c r="G45" s="273"/>
      <c r="H45" s="5"/>
    </row>
    <row r="46" spans="1:8" ht="12.75">
      <c r="A46" s="273"/>
      <c r="B46" s="273"/>
      <c r="C46" s="273"/>
      <c r="D46" s="273"/>
      <c r="E46" s="273"/>
      <c r="F46" s="273"/>
      <c r="G46" s="236"/>
      <c r="H46" s="5"/>
    </row>
    <row r="47" spans="1:8" ht="12.75">
      <c r="A47" s="273"/>
      <c r="B47" s="273"/>
      <c r="C47" s="273"/>
      <c r="D47" s="273"/>
      <c r="E47" s="273"/>
      <c r="F47" s="273"/>
      <c r="G47" s="236"/>
      <c r="H47" s="5"/>
    </row>
    <row r="48" spans="1:8" ht="12.75">
      <c r="A48" s="273"/>
      <c r="B48" s="273"/>
      <c r="C48" s="273"/>
      <c r="D48" s="273"/>
      <c r="E48" s="273"/>
      <c r="F48" s="273"/>
      <c r="G48" s="273"/>
      <c r="H48" s="5"/>
    </row>
    <row r="49" spans="1:8" ht="12.75">
      <c r="A49" s="273"/>
      <c r="B49" s="273"/>
      <c r="C49" s="273"/>
      <c r="D49" s="273"/>
      <c r="E49" s="273"/>
      <c r="F49" s="273"/>
      <c r="G49" s="273"/>
      <c r="H49" s="5"/>
    </row>
    <row r="50" spans="1:8" ht="12.75">
      <c r="A50" s="273"/>
      <c r="B50" s="273"/>
      <c r="C50" s="273"/>
      <c r="D50" s="273"/>
      <c r="E50" s="273"/>
      <c r="F50" s="273"/>
      <c r="G50" s="236"/>
      <c r="H50" s="5"/>
    </row>
    <row r="51" spans="1:8" ht="12.75">
      <c r="A51" s="273"/>
      <c r="B51" s="273"/>
      <c r="C51" s="273"/>
      <c r="D51" s="273"/>
      <c r="E51" s="273"/>
      <c r="F51" s="273"/>
      <c r="G51" s="236"/>
      <c r="H51" s="5"/>
    </row>
    <row r="52" spans="1:8" ht="12.75">
      <c r="A52" s="273"/>
      <c r="B52" s="273"/>
      <c r="C52" s="273"/>
      <c r="D52" s="273"/>
      <c r="E52" s="273"/>
      <c r="F52" s="273"/>
      <c r="G52" s="273"/>
      <c r="H52" s="5"/>
    </row>
    <row r="53" spans="1:8" ht="12.75">
      <c r="A53" s="273"/>
      <c r="B53" s="273"/>
      <c r="C53" s="273"/>
      <c r="D53" s="273"/>
      <c r="E53" s="273"/>
      <c r="F53" s="273"/>
      <c r="G53" s="273"/>
      <c r="H53" s="5"/>
    </row>
    <row r="54" spans="1:8" ht="12.75">
      <c r="A54" s="273"/>
      <c r="B54" s="273"/>
      <c r="C54" s="273"/>
      <c r="D54" s="273"/>
      <c r="E54" s="273"/>
      <c r="F54" s="273"/>
      <c r="G54" s="236"/>
      <c r="H54" s="5"/>
    </row>
    <row r="55" spans="1:8" ht="12.75">
      <c r="A55" s="273"/>
      <c r="B55" s="273"/>
      <c r="C55" s="273"/>
      <c r="D55" s="273"/>
      <c r="E55" s="273"/>
      <c r="F55" s="273"/>
      <c r="G55" s="236"/>
      <c r="H55" s="5"/>
    </row>
    <row r="56" spans="1:8" ht="12.75">
      <c r="A56" s="273"/>
      <c r="B56" s="273"/>
      <c r="C56" s="273"/>
      <c r="D56" s="273"/>
      <c r="E56" s="273"/>
      <c r="F56" s="273"/>
      <c r="G56" s="273"/>
      <c r="H56" s="5"/>
    </row>
    <row r="57" spans="1:8" ht="12.75">
      <c r="A57" s="273"/>
      <c r="B57" s="273"/>
      <c r="C57" s="273"/>
      <c r="D57" s="273"/>
      <c r="E57" s="273"/>
      <c r="F57" s="273"/>
      <c r="G57" s="273"/>
      <c r="H57" s="5"/>
    </row>
    <row r="58" spans="1:8" ht="12.75">
      <c r="A58" s="273"/>
      <c r="B58" s="273"/>
      <c r="C58" s="273"/>
      <c r="D58" s="273"/>
      <c r="E58" s="273"/>
      <c r="F58" s="273"/>
      <c r="G58" s="236"/>
      <c r="H58" s="5"/>
    </row>
    <row r="59" spans="1:8" ht="12.75">
      <c r="A59" s="273"/>
      <c r="B59" s="273"/>
      <c r="C59" s="273"/>
      <c r="D59" s="273"/>
      <c r="E59" s="273"/>
      <c r="F59" s="273"/>
      <c r="G59" s="236"/>
      <c r="H59" s="5"/>
    </row>
    <row r="60" spans="1:8" ht="12.75">
      <c r="A60" s="273"/>
      <c r="B60" s="273"/>
      <c r="C60" s="273"/>
      <c r="D60" s="273"/>
      <c r="E60" s="273"/>
      <c r="F60" s="273"/>
      <c r="G60" s="273"/>
      <c r="H60" s="5"/>
    </row>
    <row r="61" spans="1:8" ht="12.75">
      <c r="A61" s="273"/>
      <c r="B61" s="273"/>
      <c r="C61" s="273"/>
      <c r="D61" s="273"/>
      <c r="E61" s="273"/>
      <c r="F61" s="273"/>
      <c r="G61" s="273"/>
      <c r="H61" s="5"/>
    </row>
    <row r="62" spans="1:8" ht="12.75">
      <c r="A62" s="273"/>
      <c r="B62" s="273"/>
      <c r="C62" s="273"/>
      <c r="D62" s="273"/>
      <c r="E62" s="273"/>
      <c r="F62" s="273"/>
      <c r="G62" s="236"/>
      <c r="H62" s="5"/>
    </row>
    <row r="63" spans="1:8" ht="12.75">
      <c r="A63" s="273"/>
      <c r="B63" s="273"/>
      <c r="C63" s="273"/>
      <c r="D63" s="273"/>
      <c r="E63" s="273"/>
      <c r="F63" s="273"/>
      <c r="G63" s="236"/>
      <c r="H63" s="5"/>
    </row>
    <row r="64" spans="1:8" ht="12.75">
      <c r="A64" s="273"/>
      <c r="B64" s="273"/>
      <c r="C64" s="273"/>
      <c r="D64" s="273"/>
      <c r="E64" s="273"/>
      <c r="F64" s="273"/>
      <c r="G64" s="273"/>
      <c r="H64" s="5"/>
    </row>
    <row r="65" spans="1:8" ht="12.75">
      <c r="A65" s="273"/>
      <c r="B65" s="273"/>
      <c r="C65" s="273"/>
      <c r="D65" s="273"/>
      <c r="E65" s="273"/>
      <c r="F65" s="273"/>
      <c r="G65" s="273"/>
      <c r="H65" s="5"/>
    </row>
    <row r="66" spans="1:8" ht="12.75">
      <c r="A66" s="273"/>
      <c r="B66" s="273"/>
      <c r="C66" s="273"/>
      <c r="D66" s="273"/>
      <c r="E66" s="273"/>
      <c r="F66" s="273"/>
      <c r="G66" s="236"/>
      <c r="H66" s="5"/>
    </row>
    <row r="67" spans="1:8" ht="12.75">
      <c r="A67" s="273"/>
      <c r="B67" s="273"/>
      <c r="C67" s="273"/>
      <c r="D67" s="273"/>
      <c r="E67" s="273"/>
      <c r="F67" s="273"/>
      <c r="G67" s="236"/>
      <c r="H67" s="5"/>
    </row>
    <row r="68" spans="1:8" ht="12.75">
      <c r="A68" s="273"/>
      <c r="B68" s="273"/>
      <c r="C68" s="273"/>
      <c r="D68" s="273"/>
      <c r="E68" s="273"/>
      <c r="F68" s="273"/>
      <c r="G68" s="273"/>
      <c r="H68" s="5"/>
    </row>
    <row r="69" spans="1:8" ht="12.75">
      <c r="A69" s="273"/>
      <c r="B69" s="273"/>
      <c r="C69" s="273"/>
      <c r="D69" s="273"/>
      <c r="E69" s="273"/>
      <c r="F69" s="273"/>
      <c r="G69" s="273"/>
      <c r="H69" s="5"/>
    </row>
    <row r="70" spans="1:8" ht="12.75">
      <c r="A70" s="273"/>
      <c r="B70" s="273"/>
      <c r="C70" s="273"/>
      <c r="D70" s="273"/>
      <c r="E70" s="273"/>
      <c r="F70" s="273"/>
      <c r="G70" s="236"/>
      <c r="H70" s="5"/>
    </row>
    <row r="71" spans="1:8" ht="12.75">
      <c r="A71" s="273"/>
      <c r="B71" s="273"/>
      <c r="C71" s="273"/>
      <c r="D71" s="273"/>
      <c r="E71" s="273"/>
      <c r="F71" s="273"/>
      <c r="G71" s="236"/>
      <c r="H71" s="5"/>
    </row>
    <row r="72" spans="1:8" ht="12.75">
      <c r="A72" s="273"/>
      <c r="B72" s="273"/>
      <c r="C72" s="273"/>
      <c r="D72" s="273"/>
      <c r="E72" s="273"/>
      <c r="F72" s="273"/>
      <c r="G72" s="273"/>
      <c r="H72" s="5"/>
    </row>
    <row r="73" spans="1:8" ht="12.75">
      <c r="A73" s="273"/>
      <c r="B73" s="273"/>
      <c r="C73" s="273"/>
      <c r="D73" s="273"/>
      <c r="E73" s="273"/>
      <c r="F73" s="273"/>
      <c r="G73" s="273"/>
      <c r="H73" s="5"/>
    </row>
    <row r="74" spans="1:8" ht="12.75">
      <c r="A74" s="273"/>
      <c r="B74" s="273"/>
      <c r="C74" s="273"/>
      <c r="D74" s="273"/>
      <c r="E74" s="273"/>
      <c r="F74" s="273"/>
      <c r="G74" s="236"/>
      <c r="H74" s="5"/>
    </row>
    <row r="75" spans="1:8" ht="12.75">
      <c r="A75" s="273"/>
      <c r="B75" s="273"/>
      <c r="C75" s="273"/>
      <c r="D75" s="273"/>
      <c r="E75" s="273"/>
      <c r="F75" s="273"/>
      <c r="G75" s="236"/>
      <c r="H75" s="5"/>
    </row>
    <row r="76" spans="1:8" ht="12.75">
      <c r="A76" s="273"/>
      <c r="B76" s="273"/>
      <c r="C76" s="273"/>
      <c r="D76" s="273"/>
      <c r="E76" s="273"/>
      <c r="F76" s="273"/>
      <c r="G76" s="273"/>
      <c r="H76" s="5"/>
    </row>
    <row r="77" spans="1:8" ht="12.75">
      <c r="A77" s="273"/>
      <c r="B77" s="273"/>
      <c r="C77" s="273"/>
      <c r="D77" s="273"/>
      <c r="E77" s="273"/>
      <c r="F77" s="273"/>
      <c r="G77" s="273"/>
      <c r="H77" s="5"/>
    </row>
    <row r="78" spans="1:8" ht="12.75">
      <c r="A78" s="273"/>
      <c r="B78" s="273"/>
      <c r="C78" s="273"/>
      <c r="D78" s="273"/>
      <c r="E78" s="273"/>
      <c r="F78" s="273"/>
      <c r="G78" s="236"/>
      <c r="H78" s="5"/>
    </row>
    <row r="79" spans="1:8" ht="12.75">
      <c r="A79" s="273"/>
      <c r="B79" s="273"/>
      <c r="C79" s="273"/>
      <c r="D79" s="273"/>
      <c r="E79" s="273"/>
      <c r="F79" s="273"/>
      <c r="G79" s="236"/>
      <c r="H79" s="5"/>
    </row>
    <row r="80" spans="1:8" ht="12.75">
      <c r="A80" s="273"/>
      <c r="B80" s="273"/>
      <c r="C80" s="273"/>
      <c r="D80" s="273"/>
      <c r="E80" s="273"/>
      <c r="F80" s="273"/>
      <c r="G80" s="273"/>
      <c r="H80" s="5"/>
    </row>
    <row r="81" spans="1:8" ht="12.75">
      <c r="A81" s="273"/>
      <c r="B81" s="273"/>
      <c r="C81" s="273"/>
      <c r="D81" s="273"/>
      <c r="E81" s="273"/>
      <c r="F81" s="273"/>
      <c r="G81" s="273"/>
      <c r="H81" s="5"/>
    </row>
    <row r="82" spans="1:8" ht="12.75">
      <c r="A82" s="273"/>
      <c r="B82" s="273"/>
      <c r="C82" s="273"/>
      <c r="D82" s="273"/>
      <c r="E82" s="273"/>
      <c r="F82" s="273"/>
      <c r="G82" s="236"/>
      <c r="H82" s="5"/>
    </row>
    <row r="83" spans="1:8" ht="12.75">
      <c r="A83" s="273"/>
      <c r="B83" s="273"/>
      <c r="C83" s="273"/>
      <c r="D83" s="273"/>
      <c r="E83" s="273"/>
      <c r="F83" s="273"/>
      <c r="G83" s="236"/>
      <c r="H83" s="5"/>
    </row>
    <row r="84" spans="1:8" ht="12.75">
      <c r="A84" s="273"/>
      <c r="B84" s="273"/>
      <c r="C84" s="273"/>
      <c r="D84" s="273"/>
      <c r="E84" s="273"/>
      <c r="F84" s="273"/>
      <c r="G84" s="273"/>
      <c r="H84" s="5"/>
    </row>
    <row r="85" spans="1:8" ht="12.75">
      <c r="A85" s="273"/>
      <c r="B85" s="273"/>
      <c r="C85" s="273"/>
      <c r="D85" s="273"/>
      <c r="E85" s="273"/>
      <c r="F85" s="273"/>
      <c r="G85" s="273"/>
      <c r="H85" s="5"/>
    </row>
    <row r="86" spans="1:8" ht="12.75">
      <c r="A86" s="273"/>
      <c r="B86" s="273"/>
      <c r="C86" s="273"/>
      <c r="D86" s="273"/>
      <c r="E86" s="273"/>
      <c r="F86" s="273"/>
      <c r="G86" s="236"/>
      <c r="H86" s="5"/>
    </row>
    <row r="87" spans="1:8" ht="12.75">
      <c r="A87" s="273"/>
      <c r="B87" s="273"/>
      <c r="C87" s="273"/>
      <c r="D87" s="273"/>
      <c r="E87" s="273"/>
      <c r="F87" s="273"/>
      <c r="G87" s="236"/>
      <c r="H87" s="5"/>
    </row>
    <row r="88" spans="1:8" ht="12.75">
      <c r="A88" s="273"/>
      <c r="B88" s="273"/>
      <c r="C88" s="273"/>
      <c r="D88" s="273"/>
      <c r="E88" s="273"/>
      <c r="F88" s="273"/>
      <c r="G88" s="273"/>
      <c r="H88" s="5"/>
    </row>
    <row r="89" spans="1:8" ht="12.75">
      <c r="A89" s="273"/>
      <c r="B89" s="273"/>
      <c r="C89" s="273"/>
      <c r="D89" s="273"/>
      <c r="E89" s="273"/>
      <c r="F89" s="273"/>
      <c r="G89" s="273"/>
      <c r="H89" s="5"/>
    </row>
    <row r="90" spans="1:8" ht="12.75">
      <c r="A90" s="273"/>
      <c r="B90" s="273"/>
      <c r="C90" s="273"/>
      <c r="D90" s="273"/>
      <c r="E90" s="273"/>
      <c r="F90" s="273"/>
      <c r="G90" s="236"/>
      <c r="H90" s="5"/>
    </row>
    <row r="91" spans="1:8" ht="12.75">
      <c r="A91" s="273"/>
      <c r="B91" s="273"/>
      <c r="C91" s="273"/>
      <c r="D91" s="273"/>
      <c r="E91" s="273"/>
      <c r="F91" s="273"/>
      <c r="G91" s="236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</sheetData>
  <mergeCells count="310">
    <mergeCell ref="A6:A7"/>
    <mergeCell ref="C6:C7"/>
    <mergeCell ref="G6:G7"/>
    <mergeCell ref="A8:A9"/>
    <mergeCell ref="B6:B7"/>
    <mergeCell ref="F6:F7"/>
    <mergeCell ref="F8:F9"/>
    <mergeCell ref="G8:G9"/>
    <mergeCell ref="B30:C31"/>
    <mergeCell ref="D8:D9"/>
    <mergeCell ref="E8:E9"/>
    <mergeCell ref="D6:D7"/>
    <mergeCell ref="E6:E7"/>
    <mergeCell ref="E10:E11"/>
    <mergeCell ref="E12:E13"/>
    <mergeCell ref="E16:E17"/>
    <mergeCell ref="C20:C21"/>
    <mergeCell ref="D20:D21"/>
    <mergeCell ref="A2:G2"/>
    <mergeCell ref="D4:D5"/>
    <mergeCell ref="E4:E5"/>
    <mergeCell ref="F4:F5"/>
    <mergeCell ref="G4:G5"/>
    <mergeCell ref="A4:A5"/>
    <mergeCell ref="B4:B5"/>
    <mergeCell ref="C4:C5"/>
    <mergeCell ref="C3:F3"/>
    <mergeCell ref="A10:A11"/>
    <mergeCell ref="B10:B11"/>
    <mergeCell ref="C10:C11"/>
    <mergeCell ref="D10:D11"/>
    <mergeCell ref="F10:F11"/>
    <mergeCell ref="G10:G11"/>
    <mergeCell ref="C8:C9"/>
    <mergeCell ref="B8:B9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F12:F13"/>
    <mergeCell ref="C12:C13"/>
    <mergeCell ref="D12:D13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G20:G21"/>
    <mergeCell ref="E22:E23"/>
    <mergeCell ref="F22:F23"/>
    <mergeCell ref="G22:G23"/>
    <mergeCell ref="E20:E21"/>
    <mergeCell ref="F20:F21"/>
    <mergeCell ref="A20:A21"/>
    <mergeCell ref="B20:B21"/>
    <mergeCell ref="A22:A23"/>
    <mergeCell ref="B22:B23"/>
    <mergeCell ref="C22:C23"/>
    <mergeCell ref="D22:D23"/>
    <mergeCell ref="E28:E29"/>
    <mergeCell ref="F28:F29"/>
    <mergeCell ref="E24:E25"/>
    <mergeCell ref="F24:F25"/>
    <mergeCell ref="C24:C25"/>
    <mergeCell ref="D24:D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G28:G29"/>
    <mergeCell ref="A30:A31"/>
    <mergeCell ref="D30:D31"/>
    <mergeCell ref="E30:E31"/>
    <mergeCell ref="F30:F31"/>
    <mergeCell ref="G30:G31"/>
    <mergeCell ref="A28:A29"/>
    <mergeCell ref="B28:B29"/>
    <mergeCell ref="C28:C29"/>
    <mergeCell ref="D28:D29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G82:G83"/>
    <mergeCell ref="G84:G85"/>
    <mergeCell ref="A82:A83"/>
    <mergeCell ref="B82:B83"/>
    <mergeCell ref="A84:A85"/>
    <mergeCell ref="B84:B85"/>
    <mergeCell ref="C84:C85"/>
    <mergeCell ref="D84:D85"/>
    <mergeCell ref="C86:C87"/>
    <mergeCell ref="D86:D87"/>
    <mergeCell ref="E82:E83"/>
    <mergeCell ref="F82:F83"/>
    <mergeCell ref="C82:C83"/>
    <mergeCell ref="D82:D83"/>
    <mergeCell ref="E84:E85"/>
    <mergeCell ref="F84:F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E90:E91"/>
    <mergeCell ref="F90:F91"/>
    <mergeCell ref="G90:G91"/>
    <mergeCell ref="A1:G1"/>
    <mergeCell ref="A90:A91"/>
    <mergeCell ref="B90:B91"/>
    <mergeCell ref="C90:C91"/>
    <mergeCell ref="D90:D91"/>
    <mergeCell ref="E86:E87"/>
    <mergeCell ref="F86:F8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2012-02-15T05:50:13Z</cp:lastPrinted>
  <dcterms:created xsi:type="dcterms:W3CDTF">1996-10-08T23:32:33Z</dcterms:created>
  <dcterms:modified xsi:type="dcterms:W3CDTF">2012-02-15T05:52:31Z</dcterms:modified>
  <cp:category/>
  <cp:version/>
  <cp:contentType/>
  <cp:contentStatus/>
</cp:coreProperties>
</file>