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-Ф ФИНАЛ" sheetId="3" r:id="rId3"/>
    <sheet name="наградной лист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<sst xmlns="http://schemas.openxmlformats.org/spreadsheetml/2006/main" count="368" uniqueCount="122">
  <si>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</si>
  <si>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</si>
  <si>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</si>
  <si>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</si>
  <si>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</si>
  <si>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</si>
  <si>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</si>
  <si>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</si>
  <si>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</si>
  <si>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</si>
  <si>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</si>
  <si>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</si>
  <si>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</si>
  <si>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</si>
  <si>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</si>
  <si>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</si>
  <si>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</si>
  <si>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</si>
  <si>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</si>
  <si>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</si>
  <si>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</si>
  <si>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</si>
  <si>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</si>
  <si>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</si>
  <si>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</si>
  <si>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</si>
  <si>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</si>
  <si>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</si>
  <si>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</si>
  <si>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</si>
  <si>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</si>
  <si>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</si>
  <si>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</si>
  <si>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</si>
  <si>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</si>
  <si>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</si>
  <si>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</si>
  <si>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</si>
  <si>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</si>
  <si>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</si>
  <si>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</si>
  <si>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</si>
  <si>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</si>
  <si>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</si>
  <si>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</si>
  <si>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</si>
  <si>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ТАРАСОВА Ольга Юрьевна</t>
  </si>
  <si>
    <t>25.08.93 кмс</t>
  </si>
  <si>
    <t>Москва МКС</t>
  </si>
  <si>
    <t>018360</t>
  </si>
  <si>
    <t>Кожевников ВБ Шмаков ОВ</t>
  </si>
  <si>
    <t>ТРЕСНИЦКАЯ Александра Николаевна</t>
  </si>
  <si>
    <t>13.07.93 кмс</t>
  </si>
  <si>
    <t>ЮФО Ростовская Новочеркасск ЛОК</t>
  </si>
  <si>
    <t>Варданян АС Пантелеев ЕА</t>
  </si>
  <si>
    <t>ГИНИЯТУЛЛИНА Зилия Ирековна</t>
  </si>
  <si>
    <t>06.06.92 кмс</t>
  </si>
  <si>
    <t>ПФО Татарстан Казань МО</t>
  </si>
  <si>
    <t>Швейкин НГ</t>
  </si>
  <si>
    <t>КУРОЧКИНА Алина Сергеевна</t>
  </si>
  <si>
    <t>24.02.94 кмс</t>
  </si>
  <si>
    <t>ЦФО Брянская Брянск Д</t>
  </si>
  <si>
    <t>Терешок АА Терешок ВА</t>
  </si>
  <si>
    <t>ГОРЕЛИКОВА Анна Вадимовна</t>
  </si>
  <si>
    <t>03.06.92  мс</t>
  </si>
  <si>
    <t>ЮФО Краснодарский Крымск МО</t>
  </si>
  <si>
    <t>018815</t>
  </si>
  <si>
    <t>Адамян АВ Велиулаева АГ</t>
  </si>
  <si>
    <t>МОГИЛЬНИКОВА Виктория Юрьевна</t>
  </si>
  <si>
    <t>26.07.93 кмс</t>
  </si>
  <si>
    <t>СФО Томская Северск РССС</t>
  </si>
  <si>
    <t>Вышегородцев ДЕ Вахмистров НА</t>
  </si>
  <si>
    <t>САЛЬНИКОВА Алина Геннадьевна</t>
  </si>
  <si>
    <t>28.06.94 кмс</t>
  </si>
  <si>
    <t>ЦФО Тверская Тверь МО</t>
  </si>
  <si>
    <t>Кулагин СВ</t>
  </si>
  <si>
    <t>ДИНДЮК Анастасия Александровна</t>
  </si>
  <si>
    <t>26.04.92 мс</t>
  </si>
  <si>
    <t>СФО Новосибирская Болотное МО</t>
  </si>
  <si>
    <t>Александров ЮП Федосеенкео ОА</t>
  </si>
  <si>
    <t>ЗАЙЦЕВА Анна Александровна</t>
  </si>
  <si>
    <t>20.05.93 кмс</t>
  </si>
  <si>
    <t>Щербинин ПС</t>
  </si>
  <si>
    <t>ЕФИМОВА Анастасия Владимир</t>
  </si>
  <si>
    <t>07.02.92 1</t>
  </si>
  <si>
    <t>ПФО Чувашская Р. г.Чебоксары МО</t>
  </si>
  <si>
    <t>Петров НН</t>
  </si>
  <si>
    <t>ГРИБОВА Елена Александровна</t>
  </si>
  <si>
    <t>18.09.94 кмс</t>
  </si>
  <si>
    <t>ЦФО Ярославская Рыбинск ПР</t>
  </si>
  <si>
    <t>Хореев ЮА</t>
  </si>
  <si>
    <t>ХАМИДУЛЛИНА Дарья Михайловна</t>
  </si>
  <si>
    <t>28.06.93 кмс</t>
  </si>
  <si>
    <t>ДВФО Камчатский П.Камчатский МО</t>
  </si>
  <si>
    <t>Бочкевич АА</t>
  </si>
  <si>
    <t>КУВАТОВА Регина Галиулловна</t>
  </si>
  <si>
    <t>06.08.92 кмс</t>
  </si>
  <si>
    <t>ПФО Оренбургская Кувандык ВС</t>
  </si>
  <si>
    <t>000953</t>
  </si>
  <si>
    <t>Баширов Р.З. Терсков ИВ</t>
  </si>
  <si>
    <t>в.к.       52           кг.</t>
  </si>
  <si>
    <t>27''</t>
  </si>
  <si>
    <t>1'31''</t>
  </si>
  <si>
    <t>33''</t>
  </si>
  <si>
    <t>0'0''</t>
  </si>
  <si>
    <t>1'20''</t>
  </si>
  <si>
    <t>1''</t>
  </si>
  <si>
    <t>1'13''</t>
  </si>
  <si>
    <t>29''</t>
  </si>
  <si>
    <t>1'18''</t>
  </si>
  <si>
    <t>1'32''</t>
  </si>
  <si>
    <t>54''</t>
  </si>
  <si>
    <t>3'52''</t>
  </si>
  <si>
    <t>1</t>
  </si>
  <si>
    <t>2</t>
  </si>
  <si>
    <t>3</t>
  </si>
  <si>
    <t>5-6</t>
  </si>
  <si>
    <t>7-8</t>
  </si>
  <si>
    <t>9-12</t>
  </si>
  <si>
    <t>13</t>
  </si>
  <si>
    <t>4^0</t>
  </si>
  <si>
    <t>3^0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</si>
</sst>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15" applyNumberFormat="1" applyFont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3" fillId="0" borderId="8" xfId="15" applyNumberFormat="1" applyFont="1" applyBorder="1" applyAlignment="1">
      <alignment horizontal="center"/>
    </xf>
    <xf numFmtId="0" fontId="3" fillId="0" borderId="9" xfId="15" applyNumberFormat="1" applyFont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1" fillId="0" borderId="0" xfId="15" applyFont="1" applyAlignment="1">
      <alignment/>
    </xf>
    <xf numFmtId="0" fontId="2" fillId="0" borderId="0" xfId="0" applyFont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15" xfId="15" applyNumberFormat="1" applyFont="1" applyFill="1" applyBorder="1" applyAlignment="1" applyProtection="1">
      <alignment horizontal="center" vertical="center" wrapText="1"/>
      <protection/>
    </xf>
    <xf numFmtId="0" fontId="12" fillId="0" borderId="16" xfId="15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21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0" fontId="6" fillId="0" borderId="23" xfId="15" applyNumberFormat="1" applyFont="1" applyBorder="1" applyAlignment="1">
      <alignment horizontal="center"/>
    </xf>
    <xf numFmtId="0" fontId="6" fillId="0" borderId="24" xfId="15" applyNumberFormat="1" applyFont="1" applyBorder="1" applyAlignment="1">
      <alignment horizontal="center"/>
    </xf>
    <xf numFmtId="0" fontId="6" fillId="2" borderId="24" xfId="0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8" fillId="0" borderId="26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2" borderId="15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23" xfId="15" applyNumberFormat="1" applyFont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3" fillId="0" borderId="20" xfId="15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6" fillId="0" borderId="27" xfId="15" applyNumberFormat="1" applyFont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3" fillId="0" borderId="27" xfId="15" applyNumberFormat="1" applyFont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3" fillId="0" borderId="28" xfId="15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0" borderId="30" xfId="15" applyNumberFormat="1" applyFont="1" applyBorder="1" applyAlignment="1">
      <alignment horizontal="center"/>
    </xf>
    <xf numFmtId="0" fontId="6" fillId="0" borderId="31" xfId="15" applyNumberFormat="1" applyFont="1" applyBorder="1" applyAlignment="1">
      <alignment horizontal="center"/>
    </xf>
    <xf numFmtId="0" fontId="6" fillId="2" borderId="32" xfId="0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15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15" applyFont="1" applyBorder="1" applyAlignment="1">
      <alignment/>
    </xf>
    <xf numFmtId="0" fontId="11" fillId="0" borderId="0" xfId="15" applyFont="1" applyBorder="1" applyAlignment="1">
      <alignment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0" fontId="11" fillId="0" borderId="0" xfId="15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9" fillId="0" borderId="0" xfId="15" applyFont="1" applyAlignment="1">
      <alignment horizontal="center" vertical="center"/>
    </xf>
    <xf numFmtId="0" fontId="3" fillId="0" borderId="0" xfId="0" applyFont="1" applyBorder="1" applyAlignment="1">
      <alignment/>
    </xf>
    <xf numFmtId="0" fontId="5" fillId="3" borderId="34" xfId="15" applyNumberFormat="1" applyFont="1" applyFill="1" applyBorder="1" applyAlignment="1" applyProtection="1">
      <alignment horizontal="center" vertical="center" wrapText="1"/>
      <protection/>
    </xf>
    <xf numFmtId="0" fontId="5" fillId="3" borderId="35" xfId="15" applyNumberFormat="1" applyFont="1" applyFill="1" applyBorder="1" applyAlignment="1" applyProtection="1">
      <alignment horizontal="center" vertical="center" wrapText="1"/>
      <protection/>
    </xf>
    <xf numFmtId="0" fontId="5" fillId="3" borderId="36" xfId="15" applyNumberFormat="1" applyFont="1" applyFill="1" applyBorder="1" applyAlignment="1" applyProtection="1">
      <alignment horizontal="center" vertical="center" wrapText="1"/>
      <protection/>
    </xf>
    <xf numFmtId="0" fontId="15" fillId="4" borderId="34" xfId="15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26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3" fillId="0" borderId="40" xfId="15" applyNumberFormat="1" applyFont="1" applyBorder="1" applyAlignment="1">
      <alignment horizontal="left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3" fillId="0" borderId="42" xfId="15" applyNumberFormat="1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3" fillId="0" borderId="44" xfId="15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3" fillId="0" borderId="20" xfId="15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3" fillId="0" borderId="9" xfId="15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left" vertical="center" wrapText="1"/>
    </xf>
    <xf numFmtId="0" fontId="3" fillId="0" borderId="49" xfId="15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0" borderId="41" xfId="15" applyNumberFormat="1" applyFont="1" applyBorder="1" applyAlignment="1">
      <alignment horizontal="left" vertical="center" wrapText="1"/>
    </xf>
    <xf numFmtId="0" fontId="3" fillId="0" borderId="43" xfId="15" applyNumberFormat="1" applyFont="1" applyBorder="1" applyAlignment="1">
      <alignment horizontal="left" vertical="center" wrapText="1"/>
    </xf>
    <xf numFmtId="0" fontId="3" fillId="0" borderId="48" xfId="15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5" xfId="15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15" applyFont="1" applyBorder="1" applyAlignment="1">
      <alignment horizontal="left" vertical="center" wrapText="1"/>
    </xf>
    <xf numFmtId="0" fontId="3" fillId="0" borderId="55" xfId="15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15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0" fontId="22" fillId="0" borderId="57" xfId="15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2" fillId="0" borderId="6" xfId="15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0" fillId="0" borderId="55" xfId="15" applyFont="1" applyBorder="1" applyAlignment="1">
      <alignment horizontal="center" vertical="center" wrapText="1"/>
    </xf>
    <xf numFmtId="0" fontId="3" fillId="0" borderId="55" xfId="15" applyFont="1" applyFill="1" applyBorder="1" applyAlignment="1">
      <alignment horizontal="left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7" borderId="58" xfId="0" applyFont="1" applyFill="1" applyBorder="1" applyAlignment="1">
      <alignment horizontal="center" vertical="center"/>
    </xf>
    <xf numFmtId="0" fontId="20" fillId="7" borderId="52" xfId="0" applyFont="1" applyFill="1" applyBorder="1" applyAlignment="1">
      <alignment horizontal="center" vertical="center"/>
    </xf>
    <xf numFmtId="0" fontId="20" fillId="7" borderId="59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5" borderId="58" xfId="0" applyFont="1" applyFill="1" applyBorder="1" applyAlignment="1">
      <alignment horizontal="center" vertical="center"/>
    </xf>
    <xf numFmtId="0" fontId="20" fillId="5" borderId="52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20" fillId="6" borderId="52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10" fillId="8" borderId="34" xfId="15" applyFont="1" applyFill="1" applyBorder="1" applyAlignment="1" applyProtection="1">
      <alignment horizontal="center" vertical="center" wrapText="1"/>
      <protection/>
    </xf>
    <xf numFmtId="0" fontId="10" fillId="8" borderId="35" xfId="15" applyFont="1" applyFill="1" applyBorder="1" applyAlignment="1" applyProtection="1">
      <alignment horizontal="center" vertical="center" wrapText="1"/>
      <protection/>
    </xf>
    <xf numFmtId="0" fontId="10" fillId="8" borderId="36" xfId="15" applyFont="1" applyFill="1" applyBorder="1" applyAlignment="1" applyProtection="1">
      <alignment horizontal="center" vertical="center" wrapText="1"/>
      <protection/>
    </xf>
    <xf numFmtId="0" fontId="0" fillId="0" borderId="15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5" borderId="34" xfId="15" applyFont="1" applyFill="1" applyBorder="1" applyAlignment="1">
      <alignment horizontal="center" vertical="center"/>
    </xf>
    <xf numFmtId="0" fontId="19" fillId="5" borderId="35" xfId="15" applyFont="1" applyFill="1" applyBorder="1" applyAlignment="1">
      <alignment horizontal="center" vertical="center"/>
    </xf>
    <xf numFmtId="0" fontId="19" fillId="5" borderId="36" xfId="15" applyFont="1" applyFill="1" applyBorder="1" applyAlignment="1">
      <alignment horizontal="center" vertical="center"/>
    </xf>
    <xf numFmtId="0" fontId="5" fillId="0" borderId="0" xfId="15" applyFont="1" applyBorder="1" applyAlignment="1">
      <alignment horizontal="center" vertical="center" wrapText="1"/>
    </xf>
    <xf numFmtId="0" fontId="5" fillId="0" borderId="32" xfId="15" applyFont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14" fontId="3" fillId="0" borderId="55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2" borderId="58" xfId="0" applyNumberFormat="1" applyFont="1" applyFill="1" applyBorder="1" applyAlignment="1">
      <alignment horizontal="center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3" fillId="2" borderId="62" xfId="0" applyNumberFormat="1" applyFont="1" applyFill="1" applyBorder="1" applyAlignment="1">
      <alignment horizontal="center"/>
    </xf>
    <xf numFmtId="0" fontId="6" fillId="0" borderId="63" xfId="15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3" fillId="0" borderId="65" xfId="15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0" xfId="15" applyNumberFormat="1" applyFont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/>
    </xf>
    <xf numFmtId="0" fontId="3" fillId="2" borderId="66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3" fillId="0" borderId="12" xfId="15" applyFont="1" applyBorder="1" applyAlignment="1">
      <alignment horizontal="left" vertical="center" wrapText="1"/>
    </xf>
    <xf numFmtId="0" fontId="3" fillId="0" borderId="14" xfId="15" applyFont="1" applyBorder="1" applyAlignment="1">
      <alignment horizontal="left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8" xfId="15" applyFont="1" applyBorder="1" applyAlignment="1">
      <alignment horizontal="center" vertical="center" wrapText="1"/>
    </xf>
    <xf numFmtId="0" fontId="3" fillId="0" borderId="12" xfId="15" applyFont="1" applyBorder="1" applyAlignment="1">
      <alignment horizontal="center" vertical="center" wrapText="1"/>
    </xf>
    <xf numFmtId="0" fontId="3" fillId="0" borderId="6" xfId="15" applyFont="1" applyBorder="1" applyAlignment="1">
      <alignment horizontal="left" vertical="center" wrapText="1"/>
    </xf>
    <xf numFmtId="0" fontId="6" fillId="0" borderId="6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67" xfId="15" applyNumberFormat="1" applyFont="1" applyBorder="1" applyAlignment="1">
      <alignment horizontal="left" vertical="center" wrapText="1"/>
    </xf>
    <xf numFmtId="0" fontId="3" fillId="0" borderId="54" xfId="15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0" fillId="0" borderId="0" xfId="15" applyFont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40"/>
  <sheetViews>
    <sheetView tabSelected="1" workbookViewId="0" topLeftCell="A1">
      <selection activeCell="T43" sqref="A1:T43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162" t="s">
        <v>37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2" ht="10.5" customHeight="1" thickBot="1">
      <c r="A2" s="122"/>
      <c r="B2" s="123"/>
      <c r="C2" s="123"/>
      <c r="D2" s="123"/>
      <c r="E2" s="123"/>
      <c r="F2" s="123"/>
      <c r="G2" s="123"/>
      <c r="H2" s="123"/>
      <c r="I2" s="123"/>
      <c r="K2" s="124"/>
      <c r="L2" s="124"/>
      <c r="M2" s="124"/>
      <c r="N2" s="124"/>
      <c r="O2" s="124"/>
      <c r="P2" s="124"/>
      <c r="Q2" s="34"/>
      <c r="R2" s="36"/>
      <c r="S2" s="36"/>
      <c r="T2" s="36"/>
      <c r="U2" s="18"/>
      <c r="V2" s="18"/>
    </row>
    <row r="3" spans="1:22" ht="21.75" customHeight="1" thickBot="1">
      <c r="A3" s="15"/>
      <c r="B3" s="120" t="s">
        <v>35</v>
      </c>
      <c r="C3" s="120"/>
      <c r="D3" s="120"/>
      <c r="E3" s="120"/>
      <c r="F3" s="120"/>
      <c r="G3" s="120"/>
      <c r="H3" s="120"/>
      <c r="I3" s="120"/>
      <c r="K3" s="114" t="str">
        <f>HYPERLINK('[1]реквизиты'!$A$2)</f>
        <v>Первенство России среди юниорок 1992 - 93 гг.р.</v>
      </c>
      <c r="L3" s="115"/>
      <c r="M3" s="115"/>
      <c r="N3" s="115"/>
      <c r="O3" s="115"/>
      <c r="P3" s="115"/>
      <c r="Q3" s="115"/>
      <c r="R3" s="115"/>
      <c r="S3" s="115"/>
      <c r="T3" s="116"/>
      <c r="U3" s="18"/>
      <c r="V3" s="18"/>
    </row>
    <row r="4" spans="2:22" ht="8.25" customHeight="1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7"/>
      <c r="S4" s="37"/>
      <c r="T4" s="37"/>
      <c r="U4" s="18"/>
      <c r="V4" s="18"/>
    </row>
    <row r="5" spans="1:22" ht="22.5" customHeight="1" thickBot="1">
      <c r="A5" s="35" t="s">
        <v>7</v>
      </c>
      <c r="B5" s="121" t="str">
        <f>HYPERLINK('[1]реквизиты'!$A$3)</f>
        <v>13 - 17 февраля 2012 г.               г. Кстово</v>
      </c>
      <c r="C5" s="121"/>
      <c r="D5" s="121"/>
      <c r="E5" s="121"/>
      <c r="F5" s="121"/>
      <c r="G5" s="121"/>
      <c r="H5" s="121"/>
      <c r="I5" s="121"/>
      <c r="J5" s="62"/>
      <c r="K5" s="63" t="s">
        <v>7</v>
      </c>
      <c r="L5" s="62"/>
      <c r="N5" s="35"/>
      <c r="P5" s="117" t="str">
        <f>HYPERLINK('пр.взвешивания'!E3)</f>
        <v>в.к.       52           кг.</v>
      </c>
      <c r="Q5" s="118"/>
      <c r="R5" s="118"/>
      <c r="S5" s="118"/>
      <c r="T5" s="119"/>
      <c r="U5" s="18"/>
      <c r="V5" s="18"/>
    </row>
    <row r="6" spans="1:22" ht="13.5" customHeight="1" thickBot="1">
      <c r="A6" s="125" t="s">
        <v>1</v>
      </c>
      <c r="B6" s="125" t="s">
        <v>8</v>
      </c>
      <c r="C6" s="125" t="s">
        <v>9</v>
      </c>
      <c r="D6" s="125" t="s">
        <v>10</v>
      </c>
      <c r="E6" s="154" t="s">
        <v>11</v>
      </c>
      <c r="F6" s="155"/>
      <c r="G6" s="155"/>
      <c r="H6" s="156"/>
      <c r="I6" s="125" t="s">
        <v>12</v>
      </c>
      <c r="J6" s="125" t="s">
        <v>13</v>
      </c>
      <c r="K6" s="125" t="s">
        <v>1</v>
      </c>
      <c r="L6" s="125" t="s">
        <v>8</v>
      </c>
      <c r="M6" s="125" t="s">
        <v>9</v>
      </c>
      <c r="N6" s="125" t="s">
        <v>10</v>
      </c>
      <c r="O6" s="154" t="s">
        <v>11</v>
      </c>
      <c r="P6" s="155"/>
      <c r="Q6" s="155"/>
      <c r="R6" s="156"/>
      <c r="S6" s="125" t="s">
        <v>12</v>
      </c>
      <c r="T6" s="125" t="s">
        <v>13</v>
      </c>
      <c r="U6" s="18"/>
      <c r="V6" s="18"/>
    </row>
    <row r="7" spans="1:22" ht="13.5" thickBot="1">
      <c r="A7" s="126"/>
      <c r="B7" s="126"/>
      <c r="C7" s="126"/>
      <c r="D7" s="148"/>
      <c r="E7" s="19">
        <v>1</v>
      </c>
      <c r="F7" s="20">
        <v>2</v>
      </c>
      <c r="G7" s="20">
        <v>3</v>
      </c>
      <c r="H7" s="20">
        <v>4</v>
      </c>
      <c r="I7" s="160"/>
      <c r="J7" s="126"/>
      <c r="K7" s="126"/>
      <c r="L7" s="126"/>
      <c r="M7" s="126"/>
      <c r="N7" s="148"/>
      <c r="O7" s="19">
        <v>1</v>
      </c>
      <c r="P7" s="20">
        <v>2</v>
      </c>
      <c r="Q7" s="20">
        <v>3</v>
      </c>
      <c r="R7" s="21">
        <v>4</v>
      </c>
      <c r="S7" s="126"/>
      <c r="T7" s="126"/>
      <c r="U7" s="18"/>
      <c r="V7" s="18"/>
    </row>
    <row r="8" spans="1:22" ht="12.75" customHeight="1">
      <c r="A8" s="127">
        <v>1</v>
      </c>
      <c r="B8" s="129" t="str">
        <f>VLOOKUP(A8,'пр.взвешивания'!B6:E31,2,FALSE)</f>
        <v>ТАРАСОВА Ольга Юрьевна</v>
      </c>
      <c r="C8" s="131" t="str">
        <f>VLOOKUP(A8,'пр.взвешивания'!B6:F31,3,FALSE)</f>
        <v>25.08.93 кмс</v>
      </c>
      <c r="D8" s="142" t="str">
        <f>VLOOKUP(A8,'пр.взвешивания'!B6:G31,4,FALSE)</f>
        <v>Москва МКС</v>
      </c>
      <c r="E8" s="67"/>
      <c r="F8" s="22">
        <v>3</v>
      </c>
      <c r="G8" s="22">
        <v>2</v>
      </c>
      <c r="H8" s="56">
        <v>3</v>
      </c>
      <c r="I8" s="243">
        <f>SUM(E8:H8)</f>
        <v>8</v>
      </c>
      <c r="J8" s="244">
        <v>1</v>
      </c>
      <c r="K8" s="127">
        <v>1</v>
      </c>
      <c r="L8" s="129" t="str">
        <f>VLOOKUP(K8,'пр.взвешивания'!B6:O31,2,FALSE)</f>
        <v>ТАРАСОВА Ольга Юрьевна</v>
      </c>
      <c r="M8" s="131" t="str">
        <f>VLOOKUP(K8,'пр.взвешивания'!B6:P31,3,FALSE)</f>
        <v>25.08.93 кмс</v>
      </c>
      <c r="N8" s="142" t="str">
        <f>VLOOKUP(K8,'пр.взвешивания'!B6:Q31,4,FALSE)</f>
        <v>Москва МКС</v>
      </c>
      <c r="O8" s="245"/>
      <c r="P8" s="22">
        <v>0</v>
      </c>
      <c r="Q8" s="22">
        <v>3</v>
      </c>
      <c r="R8" s="56">
        <v>2</v>
      </c>
      <c r="S8" s="243">
        <f>SUM(O8:R8)</f>
        <v>5</v>
      </c>
      <c r="T8" s="244">
        <v>2</v>
      </c>
      <c r="U8" s="18"/>
      <c r="V8" s="18"/>
    </row>
    <row r="9" spans="1:22" ht="12.75" customHeight="1">
      <c r="A9" s="128"/>
      <c r="B9" s="130"/>
      <c r="C9" s="132"/>
      <c r="D9" s="141"/>
      <c r="E9" s="68"/>
      <c r="F9" s="28"/>
      <c r="G9" s="28"/>
      <c r="H9" s="69"/>
      <c r="I9" s="246"/>
      <c r="J9" s="247"/>
      <c r="K9" s="128"/>
      <c r="L9" s="130"/>
      <c r="M9" s="132"/>
      <c r="N9" s="141"/>
      <c r="O9" s="248"/>
      <c r="P9" s="24">
        <f>HYPERLINK(круги!G82)</f>
      </c>
      <c r="Q9" s="24">
        <f>HYPERLINK(круги!H71)</f>
      </c>
      <c r="R9" s="57"/>
      <c r="S9" s="246"/>
      <c r="T9" s="247"/>
      <c r="U9" s="18"/>
      <c r="V9" s="18"/>
    </row>
    <row r="10" spans="1:22" ht="12.75" customHeight="1">
      <c r="A10" s="128">
        <v>2</v>
      </c>
      <c r="B10" s="149" t="str">
        <f>VLOOKUP(A10,'пр.взвешивания'!B6:E33,2,FALSE)</f>
        <v>ТРЕСНИЦКАЯ Александра Николаевна</v>
      </c>
      <c r="C10" s="150" t="str">
        <f>VLOOKUP(A10,'пр.взвешивания'!B6:F33,3,FALSE)</f>
        <v>13.07.93 кмс</v>
      </c>
      <c r="D10" s="151" t="str">
        <f>VLOOKUP(A10,'пр.взвешивания'!B6:G33,4,FALSE)</f>
        <v>ЮФО Ростовская Новочеркасск ЛОК</v>
      </c>
      <c r="E10" s="70">
        <v>0</v>
      </c>
      <c r="F10" s="71"/>
      <c r="G10" s="29">
        <v>0</v>
      </c>
      <c r="H10" s="59">
        <v>0</v>
      </c>
      <c r="I10" s="246">
        <f>SUM(E10:H10)</f>
        <v>0</v>
      </c>
      <c r="J10" s="247">
        <v>4</v>
      </c>
      <c r="K10" s="128">
        <v>5</v>
      </c>
      <c r="L10" s="149" t="str">
        <f>VLOOKUP(K10,'пр.взвешивания'!B6:O33,2,FALSE)</f>
        <v>ГОРЕЛИКОВА Анна Вадимовна</v>
      </c>
      <c r="M10" s="150" t="str">
        <f>VLOOKUP(K10,'пр.взвешивания'!B6:P33,3,FALSE)</f>
        <v>03.06.92  мс</v>
      </c>
      <c r="N10" s="151" t="str">
        <f>VLOOKUP(K10,'пр.взвешивания'!B6:Q33,4,FALSE)</f>
        <v>ЮФО Краснодарский Крымск МО</v>
      </c>
      <c r="O10" s="249">
        <v>3</v>
      </c>
      <c r="P10" s="250"/>
      <c r="Q10" s="26">
        <v>4</v>
      </c>
      <c r="R10" s="58">
        <v>3</v>
      </c>
      <c r="S10" s="246">
        <f>SUM(O10:R10)</f>
        <v>10</v>
      </c>
      <c r="T10" s="247">
        <v>1</v>
      </c>
      <c r="U10" s="18"/>
      <c r="V10" s="18"/>
    </row>
    <row r="11" spans="1:22" ht="12.75" customHeight="1">
      <c r="A11" s="128"/>
      <c r="B11" s="130"/>
      <c r="C11" s="132"/>
      <c r="D11" s="141"/>
      <c r="E11" s="72"/>
      <c r="F11" s="73"/>
      <c r="G11" s="24"/>
      <c r="H11" s="57"/>
      <c r="I11" s="246"/>
      <c r="J11" s="247"/>
      <c r="K11" s="128"/>
      <c r="L11" s="130"/>
      <c r="M11" s="132"/>
      <c r="N11" s="141"/>
      <c r="O11" s="27">
        <f>HYPERLINK(круги!H84)</f>
      </c>
      <c r="P11" s="251"/>
      <c r="Q11" s="28"/>
      <c r="R11" s="57">
        <f>HYPERLINK(круги!H75)</f>
      </c>
      <c r="S11" s="246"/>
      <c r="T11" s="247"/>
      <c r="U11" s="18"/>
      <c r="V11" s="18"/>
    </row>
    <row r="12" spans="1:22" ht="12.75" customHeight="1">
      <c r="A12" s="128">
        <v>3</v>
      </c>
      <c r="B12" s="149" t="str">
        <f>VLOOKUP(A12,'пр.взвешивания'!B6:E35,2,FALSE)</f>
        <v>ГИНИЯТУЛЛИНА Зилия Ирековна</v>
      </c>
      <c r="C12" s="150" t="str">
        <f>VLOOKUP(A12,'пр.взвешивания'!B6:F35,3,FALSE)</f>
        <v>06.06.92 кмс</v>
      </c>
      <c r="D12" s="151" t="str">
        <f>VLOOKUP(A12,'пр.взвешивания'!B6:G35,4,FALSE)</f>
        <v>ПФО Татарстан Казань МО</v>
      </c>
      <c r="E12" s="74">
        <v>0</v>
      </c>
      <c r="F12" s="26">
        <v>4</v>
      </c>
      <c r="G12" s="75"/>
      <c r="H12" s="58">
        <v>3.5</v>
      </c>
      <c r="I12" s="246">
        <f>SUM(E12:H12)</f>
        <v>7.5</v>
      </c>
      <c r="J12" s="252">
        <v>2</v>
      </c>
      <c r="K12" s="128">
        <v>6</v>
      </c>
      <c r="L12" s="149" t="str">
        <f>VLOOKUP(K12,'пр.взвешивания'!B6:O35,2,FALSE)</f>
        <v>МОГИЛЬНИКОВА Виктория Юрьевна</v>
      </c>
      <c r="M12" s="150" t="str">
        <f>VLOOKUP(K12,'пр.взвешивания'!B6:P35,3,FALSE)</f>
        <v>26.07.93 кмс</v>
      </c>
      <c r="N12" s="151" t="str">
        <f>VLOOKUP(K12,'пр.взвешивания'!B6:Q35,4,FALSE)</f>
        <v>СФО Томская Северск РССС</v>
      </c>
      <c r="O12" s="249">
        <v>0</v>
      </c>
      <c r="P12" s="29">
        <v>0</v>
      </c>
      <c r="Q12" s="253"/>
      <c r="R12" s="59">
        <v>0</v>
      </c>
      <c r="S12" s="246">
        <f>SUM(O12:R12)</f>
        <v>0</v>
      </c>
      <c r="T12" s="252">
        <v>4</v>
      </c>
      <c r="U12" s="18"/>
      <c r="V12" s="18"/>
    </row>
    <row r="13" spans="1:22" ht="12.75" customHeight="1">
      <c r="A13" s="128"/>
      <c r="B13" s="130"/>
      <c r="C13" s="132"/>
      <c r="D13" s="141"/>
      <c r="E13" s="76"/>
      <c r="F13" s="28" t="s">
        <v>104</v>
      </c>
      <c r="G13" s="77"/>
      <c r="H13" s="69"/>
      <c r="I13" s="246"/>
      <c r="J13" s="252"/>
      <c r="K13" s="128"/>
      <c r="L13" s="130"/>
      <c r="M13" s="132"/>
      <c r="N13" s="141"/>
      <c r="O13" s="27">
        <f>HYPERLINK(круги!H73)</f>
      </c>
      <c r="P13" s="24"/>
      <c r="Q13" s="254"/>
      <c r="R13" s="57">
        <f>HYPERLINK(круги!H86)</f>
      </c>
      <c r="S13" s="246"/>
      <c r="T13" s="252"/>
      <c r="U13" s="18"/>
      <c r="V13" s="18"/>
    </row>
    <row r="14" spans="1:22" ht="12.75" customHeight="1">
      <c r="A14" s="128">
        <v>4</v>
      </c>
      <c r="B14" s="149" t="str">
        <f>VLOOKUP(A14,'пр.взвешивания'!B6:E37,2,FALSE)</f>
        <v>КУРОЧКИНА Алина Сергеевна</v>
      </c>
      <c r="C14" s="150" t="str">
        <f>VLOOKUP(A14,'пр.взвешивания'!B6:F37,3,FALSE)</f>
        <v>24.02.94 кмс</v>
      </c>
      <c r="D14" s="151" t="str">
        <f>VLOOKUP(A14,'пр.взвешивания'!B6:G37,4,FALSE)</f>
        <v>ЦФО Брянская Брянск Д</v>
      </c>
      <c r="E14" s="70">
        <v>1</v>
      </c>
      <c r="F14" s="29">
        <v>3.5</v>
      </c>
      <c r="G14" s="29">
        <v>0</v>
      </c>
      <c r="H14" s="60"/>
      <c r="I14" s="246">
        <f>SUM(E14:H14)</f>
        <v>4.5</v>
      </c>
      <c r="J14" s="252">
        <v>3</v>
      </c>
      <c r="K14" s="128">
        <v>3</v>
      </c>
      <c r="L14" s="149" t="str">
        <f>VLOOKUP(K14,'пр.взвешивания'!B6:O37,2,FALSE)</f>
        <v>ГИНИЯТУЛЛИНА Зилия Ирековна</v>
      </c>
      <c r="M14" s="150" t="str">
        <f>VLOOKUP(K14,'пр.взвешивания'!B6:P37,3,FALSE)</f>
        <v>06.06.92 кмс</v>
      </c>
      <c r="N14" s="151" t="str">
        <f>VLOOKUP(K14,'пр.взвешивания'!B6:Q37,4,FALSE)</f>
        <v>ПФО Татарстан Казань МО</v>
      </c>
      <c r="O14" s="249">
        <v>0</v>
      </c>
      <c r="P14" s="29">
        <v>0</v>
      </c>
      <c r="Q14" s="29">
        <v>4</v>
      </c>
      <c r="R14" s="60"/>
      <c r="S14" s="246">
        <f>SUM(O14:R14)</f>
        <v>4</v>
      </c>
      <c r="T14" s="252">
        <v>3</v>
      </c>
      <c r="U14" s="18"/>
      <c r="V14" s="18"/>
    </row>
    <row r="15" spans="1:22" ht="12.75" customHeight="1" thickBot="1">
      <c r="A15" s="152"/>
      <c r="B15" s="134"/>
      <c r="C15" s="136"/>
      <c r="D15" s="138"/>
      <c r="E15" s="78"/>
      <c r="F15" s="31"/>
      <c r="G15" s="31"/>
      <c r="H15" s="61"/>
      <c r="I15" s="255"/>
      <c r="J15" s="256"/>
      <c r="K15" s="152"/>
      <c r="L15" s="134"/>
      <c r="M15" s="136"/>
      <c r="N15" s="138"/>
      <c r="O15" s="257"/>
      <c r="P15" s="31">
        <f>HYPERLINK(круги!H77)</f>
      </c>
      <c r="Q15" s="31" t="s">
        <v>111</v>
      </c>
      <c r="R15" s="61"/>
      <c r="S15" s="255"/>
      <c r="T15" s="256"/>
      <c r="U15" s="18"/>
      <c r="V15" s="18"/>
    </row>
    <row r="16" spans="1:22" ht="24.75" customHeight="1" thickBot="1">
      <c r="A16" s="79" t="s">
        <v>31</v>
      </c>
      <c r="B16" s="32"/>
      <c r="C16" s="32"/>
      <c r="D16" s="32"/>
      <c r="E16" s="32"/>
      <c r="F16" s="32"/>
      <c r="G16" s="32"/>
      <c r="H16" s="32"/>
      <c r="I16" s="32"/>
      <c r="J16" s="32"/>
      <c r="K16" s="79" t="s">
        <v>14</v>
      </c>
      <c r="L16" s="32"/>
      <c r="M16" s="32"/>
      <c r="N16" s="32"/>
      <c r="O16" s="32"/>
      <c r="P16" s="32"/>
      <c r="Q16" s="32"/>
      <c r="R16" s="32"/>
      <c r="S16" s="18"/>
      <c r="T16" s="18"/>
      <c r="U16" s="18"/>
      <c r="V16" s="18"/>
    </row>
    <row r="17" spans="1:22" ht="14.25" customHeight="1" thickBot="1">
      <c r="A17" s="143" t="s">
        <v>1</v>
      </c>
      <c r="B17" s="143" t="s">
        <v>8</v>
      </c>
      <c r="C17" s="143" t="s">
        <v>9</v>
      </c>
      <c r="D17" s="143" t="s">
        <v>10</v>
      </c>
      <c r="E17" s="157" t="s">
        <v>11</v>
      </c>
      <c r="F17" s="158"/>
      <c r="G17" s="159"/>
      <c r="H17" s="32"/>
      <c r="I17" s="143" t="s">
        <v>12</v>
      </c>
      <c r="J17" s="143" t="s">
        <v>13</v>
      </c>
      <c r="K17" s="143" t="s">
        <v>1</v>
      </c>
      <c r="L17" s="143" t="s">
        <v>8</v>
      </c>
      <c r="M17" s="143" t="s">
        <v>9</v>
      </c>
      <c r="N17" s="143" t="s">
        <v>10</v>
      </c>
      <c r="O17" s="157" t="s">
        <v>11</v>
      </c>
      <c r="P17" s="158"/>
      <c r="Q17" s="158"/>
      <c r="R17" s="159"/>
      <c r="S17" s="125" t="s">
        <v>12</v>
      </c>
      <c r="T17" s="125" t="s">
        <v>13</v>
      </c>
      <c r="U17" s="18"/>
      <c r="V17" s="18"/>
    </row>
    <row r="18" spans="1:22" ht="13.5" customHeight="1" thickBot="1">
      <c r="A18" s="144"/>
      <c r="B18" s="144"/>
      <c r="C18" s="144"/>
      <c r="D18" s="153"/>
      <c r="E18" s="80">
        <v>1</v>
      </c>
      <c r="F18" s="81">
        <v>2</v>
      </c>
      <c r="G18" s="82">
        <v>3</v>
      </c>
      <c r="H18" s="32"/>
      <c r="I18" s="144"/>
      <c r="J18" s="144"/>
      <c r="K18" s="144"/>
      <c r="L18" s="144"/>
      <c r="M18" s="144"/>
      <c r="N18" s="153"/>
      <c r="O18" s="80">
        <v>1</v>
      </c>
      <c r="P18" s="81">
        <v>2</v>
      </c>
      <c r="Q18" s="81">
        <v>3</v>
      </c>
      <c r="R18" s="83">
        <v>4</v>
      </c>
      <c r="S18" s="161"/>
      <c r="T18" s="126"/>
      <c r="U18" s="18"/>
      <c r="V18" s="18"/>
    </row>
    <row r="19" spans="1:22" ht="12.75" customHeight="1">
      <c r="A19" s="127">
        <v>5</v>
      </c>
      <c r="B19" s="129" t="str">
        <f>VLOOKUP(A19,'пр.взвешивания'!B6:E42,2,FALSE)</f>
        <v>ГОРЕЛИКОВА Анна Вадимовна</v>
      </c>
      <c r="C19" s="131" t="str">
        <f>VLOOKUP(A19,'пр.взвешивания'!B6:F42,3,FALSE)</f>
        <v>03.06.92  мс</v>
      </c>
      <c r="D19" s="142" t="str">
        <f>VLOOKUP(A19,'пр.взвешивания'!B6:G42,4,FALSE)</f>
        <v>ЮФО Краснодарский Крымск МО</v>
      </c>
      <c r="E19" s="84"/>
      <c r="F19" s="22">
        <v>4</v>
      </c>
      <c r="G19" s="23">
        <v>4</v>
      </c>
      <c r="H19" s="32"/>
      <c r="I19" s="243">
        <f>SUM(E19:H19)</f>
        <v>8</v>
      </c>
      <c r="J19" s="258">
        <v>1</v>
      </c>
      <c r="K19" s="127">
        <v>8</v>
      </c>
      <c r="L19" s="129" t="str">
        <f>VLOOKUP(K19,'пр.взвешивания'!B6:O42,2,FALSE)</f>
        <v>ДИНДЮК Анастасия Александровна</v>
      </c>
      <c r="M19" s="131" t="str">
        <f>VLOOKUP(K19,'пр.взвешивания'!B6:P42,3,FALSE)</f>
        <v>26.04.92 мс</v>
      </c>
      <c r="N19" s="142" t="str">
        <f>VLOOKUP(K19,'пр.взвешивания'!B6:Q42,4,FALSE)</f>
        <v>СФО Новосибирская Болотное МО</v>
      </c>
      <c r="O19" s="245"/>
      <c r="P19" s="22">
        <v>3</v>
      </c>
      <c r="Q19" s="22">
        <v>4</v>
      </c>
      <c r="R19" s="23">
        <v>4</v>
      </c>
      <c r="S19" s="243">
        <f>SUM(O19:R19)</f>
        <v>11</v>
      </c>
      <c r="T19" s="259">
        <v>1</v>
      </c>
      <c r="U19" s="18"/>
      <c r="V19" s="18"/>
    </row>
    <row r="20" spans="1:22" ht="12.75" customHeight="1">
      <c r="A20" s="128"/>
      <c r="B20" s="130"/>
      <c r="C20" s="132"/>
      <c r="D20" s="141"/>
      <c r="E20" s="68"/>
      <c r="F20" s="28" t="s">
        <v>101</v>
      </c>
      <c r="G20" s="85" t="s">
        <v>104</v>
      </c>
      <c r="H20" s="32"/>
      <c r="I20" s="246"/>
      <c r="J20" s="260"/>
      <c r="K20" s="128"/>
      <c r="L20" s="130"/>
      <c r="M20" s="132"/>
      <c r="N20" s="141"/>
      <c r="O20" s="248"/>
      <c r="P20" s="24">
        <f>HYPERLINK(круги!P82)</f>
      </c>
      <c r="Q20" s="24" t="s">
        <v>109</v>
      </c>
      <c r="R20" s="25"/>
      <c r="S20" s="246"/>
      <c r="T20" s="261"/>
      <c r="U20" s="18"/>
      <c r="V20" s="18"/>
    </row>
    <row r="21" spans="1:22" ht="12.75" customHeight="1">
      <c r="A21" s="128">
        <v>6</v>
      </c>
      <c r="B21" s="149" t="str">
        <f>VLOOKUP(A21,'пр.взвешивания'!B6:E44,2,FALSE)</f>
        <v>МОГИЛЬНИКОВА Виктория Юрьевна</v>
      </c>
      <c r="C21" s="150" t="str">
        <f>VLOOKUP(A21,'пр.взвешивания'!B6:F44,3,FALSE)</f>
        <v>26.07.93 кмс</v>
      </c>
      <c r="D21" s="151" t="str">
        <f>VLOOKUP(A21,'пр.взвешивания'!B6:G44,4,FALSE)</f>
        <v>СФО Томская Северск РССС</v>
      </c>
      <c r="E21" s="86">
        <v>0</v>
      </c>
      <c r="F21" s="71"/>
      <c r="G21" s="30">
        <v>4</v>
      </c>
      <c r="H21" s="32"/>
      <c r="I21" s="246">
        <f>SUM(E21:H21)</f>
        <v>4</v>
      </c>
      <c r="J21" s="260">
        <v>2</v>
      </c>
      <c r="K21" s="128">
        <v>13</v>
      </c>
      <c r="L21" s="149" t="str">
        <f>VLOOKUP(K21,'пр.взвешивания'!B6:O44,2,FALSE)</f>
        <v>КУВАТОВА Регина Галиулловна</v>
      </c>
      <c r="M21" s="150" t="str">
        <f>VLOOKUP(K21,'пр.взвешивания'!B6:P44,3,FALSE)</f>
        <v>06.08.92 кмс</v>
      </c>
      <c r="N21" s="151" t="str">
        <f>VLOOKUP(K21,'пр.взвешивания'!B6:Q44,4,FALSE)</f>
        <v>ПФО Оренбургская Кувандык ВС</v>
      </c>
      <c r="O21" s="249">
        <v>0</v>
      </c>
      <c r="P21" s="250"/>
      <c r="Q21" s="26">
        <v>4</v>
      </c>
      <c r="R21" s="262">
        <v>4</v>
      </c>
      <c r="S21" s="246">
        <f>SUM(O21:R21)</f>
        <v>8</v>
      </c>
      <c r="T21" s="261">
        <v>2</v>
      </c>
      <c r="U21" s="18"/>
      <c r="V21" s="18"/>
    </row>
    <row r="22" spans="1:22" ht="12.75" customHeight="1">
      <c r="A22" s="128"/>
      <c r="B22" s="130"/>
      <c r="C22" s="132"/>
      <c r="D22" s="141"/>
      <c r="E22" s="27"/>
      <c r="F22" s="73"/>
      <c r="G22" s="25" t="s">
        <v>104</v>
      </c>
      <c r="H22" s="32"/>
      <c r="I22" s="246"/>
      <c r="J22" s="260"/>
      <c r="K22" s="128"/>
      <c r="L22" s="130"/>
      <c r="M22" s="132"/>
      <c r="N22" s="141"/>
      <c r="O22" s="27">
        <f>HYPERLINK(круги!P84)</f>
      </c>
      <c r="P22" s="251"/>
      <c r="Q22" s="28"/>
      <c r="R22" s="25" t="s">
        <v>110</v>
      </c>
      <c r="S22" s="246"/>
      <c r="T22" s="261"/>
      <c r="U22" s="18"/>
      <c r="V22" s="18"/>
    </row>
    <row r="23" spans="1:22" ht="12.75" customHeight="1">
      <c r="A23" s="128">
        <v>7</v>
      </c>
      <c r="B23" s="149" t="str">
        <f>VLOOKUP(A23,'пр.взвешивания'!B6:E46,2,FALSE)</f>
        <v>САЛЬНИКОВА Алина Геннадьевна</v>
      </c>
      <c r="C23" s="150" t="str">
        <f>VLOOKUP(A23,'пр.взвешивания'!B6:F46,3,FALSE)</f>
        <v>28.06.94 кмс</v>
      </c>
      <c r="D23" s="151" t="str">
        <f>VLOOKUP(A23,'пр.взвешивания'!B6:G46,4,FALSE)</f>
        <v>ЦФО Тверская Тверь МО</v>
      </c>
      <c r="E23" s="26">
        <v>0</v>
      </c>
      <c r="F23" s="26">
        <v>0</v>
      </c>
      <c r="G23" s="87"/>
      <c r="H23" s="32"/>
      <c r="I23" s="246">
        <f>SUM(E23:H23)</f>
        <v>0</v>
      </c>
      <c r="J23" s="246">
        <v>3</v>
      </c>
      <c r="K23" s="128">
        <v>11</v>
      </c>
      <c r="L23" s="149" t="str">
        <f>VLOOKUP(K23,'пр.взвешивания'!B6:O46,2,FALSE)</f>
        <v>ГРИБОВА Елена Александровна</v>
      </c>
      <c r="M23" s="150" t="str">
        <f>VLOOKUP(K23,'пр.взвешивания'!B6:P46,3,FALSE)</f>
        <v>18.09.94 кмс</v>
      </c>
      <c r="N23" s="151" t="str">
        <f>VLOOKUP(K23,'пр.взвешивания'!B6:Q46,4,FALSE)</f>
        <v>ЦФО Ярославская Рыбинск ПР</v>
      </c>
      <c r="O23" s="249">
        <v>0</v>
      </c>
      <c r="P23" s="29">
        <v>0</v>
      </c>
      <c r="Q23" s="253"/>
      <c r="R23" s="30">
        <v>4</v>
      </c>
      <c r="S23" s="246">
        <f>SUM(O23:R23)</f>
        <v>4</v>
      </c>
      <c r="T23" s="263">
        <v>3</v>
      </c>
      <c r="U23" s="18"/>
      <c r="V23" s="18"/>
    </row>
    <row r="24" spans="1:22" ht="12.75" customHeight="1" thickBot="1">
      <c r="A24" s="152"/>
      <c r="B24" s="134"/>
      <c r="C24" s="136"/>
      <c r="D24" s="138"/>
      <c r="E24" s="31"/>
      <c r="F24" s="31"/>
      <c r="G24" s="88"/>
      <c r="H24" s="32"/>
      <c r="I24" s="255"/>
      <c r="J24" s="255"/>
      <c r="K24" s="128"/>
      <c r="L24" s="274"/>
      <c r="M24" s="275"/>
      <c r="N24" s="276"/>
      <c r="O24" s="27">
        <f>HYPERLINK(круги!P73)</f>
      </c>
      <c r="P24" s="24"/>
      <c r="Q24" s="254"/>
      <c r="R24" s="25" t="s">
        <v>112</v>
      </c>
      <c r="S24" s="246"/>
      <c r="T24" s="263"/>
      <c r="U24" s="18"/>
      <c r="V24" s="18"/>
    </row>
    <row r="25" spans="1:22" ht="14.25" customHeight="1" thickBot="1">
      <c r="A25" s="79" t="s">
        <v>32</v>
      </c>
      <c r="B25" s="32"/>
      <c r="C25" s="32"/>
      <c r="D25" s="32"/>
      <c r="E25" s="32"/>
      <c r="F25" s="32"/>
      <c r="G25" s="32"/>
      <c r="H25" s="32"/>
      <c r="I25" s="66"/>
      <c r="J25" s="32"/>
      <c r="K25" s="128">
        <v>9</v>
      </c>
      <c r="L25" s="149" t="str">
        <f>VLOOKUP(K25,'пр.взвешивания'!B12:O48,2,FALSE)</f>
        <v>ЗАЙЦЕВА Анна Александровна</v>
      </c>
      <c r="M25" s="150" t="str">
        <f>VLOOKUP(K25,'пр.взвешивания'!B12:P48,3,FALSE)</f>
        <v>20.05.93 кмс</v>
      </c>
      <c r="N25" s="151" t="str">
        <f>VLOOKUP(K25,'пр.взвешивания'!B12:Q48,4,FALSE)</f>
        <v>Москва МКС</v>
      </c>
      <c r="O25" s="249">
        <v>0</v>
      </c>
      <c r="P25" s="29">
        <v>0</v>
      </c>
      <c r="Q25" s="29">
        <v>0</v>
      </c>
      <c r="R25" s="264"/>
      <c r="S25" s="246">
        <f>SUM(O25:R25)</f>
        <v>0</v>
      </c>
      <c r="T25" s="263">
        <v>4</v>
      </c>
      <c r="U25" s="18"/>
      <c r="V25" s="18"/>
    </row>
    <row r="26" spans="1:22" ht="12.75" customHeight="1" thickBot="1">
      <c r="A26" s="143" t="s">
        <v>1</v>
      </c>
      <c r="B26" s="143" t="s">
        <v>8</v>
      </c>
      <c r="C26" s="143" t="s">
        <v>9</v>
      </c>
      <c r="D26" s="143" t="s">
        <v>10</v>
      </c>
      <c r="E26" s="157" t="s">
        <v>11</v>
      </c>
      <c r="F26" s="158"/>
      <c r="G26" s="159"/>
      <c r="H26" s="32"/>
      <c r="I26" s="143" t="s">
        <v>12</v>
      </c>
      <c r="J26" s="143" t="s">
        <v>13</v>
      </c>
      <c r="K26" s="152"/>
      <c r="L26" s="134"/>
      <c r="M26" s="136"/>
      <c r="N26" s="138"/>
      <c r="O26" s="257"/>
      <c r="P26" s="31">
        <f>HYPERLINK(круги!P77)</f>
      </c>
      <c r="Q26" s="31">
        <f>HYPERLINK(круги!P88)</f>
      </c>
      <c r="R26" s="265"/>
      <c r="S26" s="255"/>
      <c r="T26" s="266"/>
      <c r="U26" s="18"/>
      <c r="V26" s="18"/>
    </row>
    <row r="27" spans="1:22" ht="12.75" customHeight="1" thickBot="1">
      <c r="A27" s="144"/>
      <c r="B27" s="144"/>
      <c r="C27" s="144"/>
      <c r="D27" s="153"/>
      <c r="E27" s="80">
        <v>1</v>
      </c>
      <c r="F27" s="81">
        <v>2</v>
      </c>
      <c r="G27" s="82">
        <v>3</v>
      </c>
      <c r="H27" s="32"/>
      <c r="I27" s="144"/>
      <c r="J27" s="144"/>
      <c r="K27" s="32"/>
      <c r="L27" s="277" t="s">
        <v>15</v>
      </c>
      <c r="M27" s="89"/>
      <c r="N27" s="89"/>
      <c r="O27" s="139" t="s">
        <v>16</v>
      </c>
      <c r="P27" s="139"/>
      <c r="Q27" s="32"/>
      <c r="R27" s="32"/>
      <c r="S27" s="18"/>
      <c r="T27" s="18"/>
      <c r="U27" s="18"/>
      <c r="V27" s="18"/>
    </row>
    <row r="28" spans="1:22" ht="12.75" customHeight="1" thickBot="1">
      <c r="A28" s="127">
        <v>8</v>
      </c>
      <c r="B28" s="129" t="str">
        <f>VLOOKUP(A28,'пр.взвешивания'!B6:E51,2,FALSE)</f>
        <v>ДИНДЮК Анастасия Александровна</v>
      </c>
      <c r="C28" s="131" t="str">
        <f>VLOOKUP(A28,'пр.взвешивания'!B6:F51,3,FALSE)</f>
        <v>26.04.92 мс</v>
      </c>
      <c r="D28" s="142" t="str">
        <f>VLOOKUP(A28,'пр.взвешивания'!B6:G51,4,FALSE)</f>
        <v>СФО Новосибирская Болотное МО</v>
      </c>
      <c r="E28" s="84"/>
      <c r="F28" s="22">
        <v>4</v>
      </c>
      <c r="G28" s="23">
        <v>4</v>
      </c>
      <c r="H28" s="32"/>
      <c r="I28" s="243">
        <f>SUM(E28:H28)</f>
        <v>8</v>
      </c>
      <c r="J28" s="244">
        <v>1</v>
      </c>
      <c r="K28" s="32"/>
      <c r="L28" s="140"/>
      <c r="M28" s="89"/>
      <c r="N28" s="89"/>
      <c r="O28" s="163"/>
      <c r="P28" s="163"/>
      <c r="Q28" s="32"/>
      <c r="R28" s="32"/>
      <c r="S28" s="18"/>
      <c r="T28" s="18"/>
      <c r="U28" s="18"/>
      <c r="V28" s="18"/>
    </row>
    <row r="29" spans="1:22" ht="12.75" customHeight="1" thickBot="1">
      <c r="A29" s="128"/>
      <c r="B29" s="130"/>
      <c r="C29" s="132"/>
      <c r="D29" s="141"/>
      <c r="E29" s="68"/>
      <c r="F29" s="28" t="s">
        <v>102</v>
      </c>
      <c r="G29" s="85" t="s">
        <v>105</v>
      </c>
      <c r="H29" s="32"/>
      <c r="I29" s="246"/>
      <c r="J29" s="247"/>
      <c r="K29" s="127">
        <v>5</v>
      </c>
      <c r="L29" s="129" t="str">
        <f>VLOOKUP(K29,'пр.взвешивания'!B6:O52,2,FALSE)</f>
        <v>ГОРЕЛИКОВА Анна Вадимовна</v>
      </c>
      <c r="M29" s="131" t="str">
        <f>VLOOKUP(K29,'пр.взвешивания'!B6:P52,3,FALSE)</f>
        <v>03.06.92  мс</v>
      </c>
      <c r="N29" s="142" t="str">
        <f>VLOOKUP(K29,'пр.взвешивания'!B6:Q52,4,FALSE)</f>
        <v>ЮФО Краснодарский Крымск МО</v>
      </c>
      <c r="O29" s="32"/>
      <c r="P29" s="32"/>
      <c r="Q29" s="32"/>
      <c r="R29" s="32"/>
      <c r="S29" s="18"/>
      <c r="T29" s="18"/>
      <c r="U29" s="18"/>
      <c r="V29" s="18"/>
    </row>
    <row r="30" spans="1:22" ht="12.75" customHeight="1">
      <c r="A30" s="128">
        <v>9</v>
      </c>
      <c r="B30" s="149" t="str">
        <f>VLOOKUP(A30,'пр.взвешивания'!B6:E53,2,FALSE)</f>
        <v>ЗАЙЦЕВА Анна Александровна</v>
      </c>
      <c r="C30" s="150" t="str">
        <f>VLOOKUP(A30,'пр.взвешивания'!B6:F53,3,FALSE)</f>
        <v>20.05.93 кмс</v>
      </c>
      <c r="D30" s="151" t="str">
        <f>VLOOKUP(A30,'пр.взвешивания'!B6:G53,4,FALSE)</f>
        <v>Москва МКС</v>
      </c>
      <c r="E30" s="86">
        <v>0</v>
      </c>
      <c r="F30" s="71"/>
      <c r="G30" s="30">
        <v>4</v>
      </c>
      <c r="H30" s="32"/>
      <c r="I30" s="246">
        <f>SUM(E30:H30)</f>
        <v>4</v>
      </c>
      <c r="J30" s="247">
        <v>2</v>
      </c>
      <c r="K30" s="128"/>
      <c r="L30" s="130"/>
      <c r="M30" s="132"/>
      <c r="N30" s="141"/>
      <c r="O30" s="280">
        <v>5</v>
      </c>
      <c r="P30" s="32"/>
      <c r="Q30" s="32"/>
      <c r="R30" s="32"/>
      <c r="S30" s="18"/>
      <c r="T30" s="18"/>
      <c r="U30" s="18"/>
      <c r="V30" s="18"/>
    </row>
    <row r="31" spans="1:22" ht="12.75" customHeight="1" thickBot="1">
      <c r="A31" s="128"/>
      <c r="B31" s="130"/>
      <c r="C31" s="132"/>
      <c r="D31" s="141"/>
      <c r="E31" s="27"/>
      <c r="F31" s="73"/>
      <c r="G31" s="25" t="s">
        <v>107</v>
      </c>
      <c r="H31" s="32"/>
      <c r="I31" s="246"/>
      <c r="J31" s="247"/>
      <c r="K31" s="128">
        <v>13</v>
      </c>
      <c r="L31" s="149" t="str">
        <f>VLOOKUP(K31,'пр.взвешивания'!B6:O54,2,FALSE)</f>
        <v>КУВАТОВА Регина Галиулловна</v>
      </c>
      <c r="M31" s="150" t="str">
        <f>VLOOKUP(K31,'пр.взвешивания'!B6:P54,3,FALSE)</f>
        <v>06.08.92 кмс</v>
      </c>
      <c r="N31" s="151" t="str">
        <f>VLOOKUP(K31,'пр.взвешивания'!B6:Q54,4,FALSE)</f>
        <v>ПФО Оренбургская Кувандык ВС</v>
      </c>
      <c r="O31" s="282" t="s">
        <v>121</v>
      </c>
      <c r="P31" s="47"/>
      <c r="Q31" s="48"/>
      <c r="R31" s="32"/>
      <c r="S31" s="18"/>
      <c r="T31" s="18"/>
      <c r="U31" s="18"/>
      <c r="V31" s="18"/>
    </row>
    <row r="32" spans="1:22" ht="12.75" customHeight="1" thickBot="1">
      <c r="A32" s="128">
        <v>10</v>
      </c>
      <c r="B32" s="149" t="str">
        <f>VLOOKUP(A32,'пр.взвешивания'!B6:E55,2,FALSE)</f>
        <v>ЕФИМОВА Анастасия Владимир</v>
      </c>
      <c r="C32" s="150" t="str">
        <f>VLOOKUP(A32,'пр.взвешивания'!B6:F55,3,FALSE)</f>
        <v>07.02.92 1</v>
      </c>
      <c r="D32" s="151" t="str">
        <f>VLOOKUP(A32,'пр.взвешивания'!B6:G55,4,FALSE)</f>
        <v>ПФО Чувашская Р. г.Чебоксары МО</v>
      </c>
      <c r="E32" s="26">
        <v>0</v>
      </c>
      <c r="F32" s="26">
        <v>0</v>
      </c>
      <c r="G32" s="87"/>
      <c r="H32" s="32"/>
      <c r="I32" s="246">
        <f>SUM(E32:H32)</f>
        <v>0</v>
      </c>
      <c r="J32" s="252">
        <v>1</v>
      </c>
      <c r="K32" s="145"/>
      <c r="L32" s="134"/>
      <c r="M32" s="136"/>
      <c r="N32" s="138"/>
      <c r="O32" s="267"/>
      <c r="P32" s="50"/>
      <c r="Q32" s="50"/>
      <c r="R32" s="280">
        <v>8</v>
      </c>
      <c r="S32" s="18"/>
      <c r="T32" s="18"/>
      <c r="U32" s="18"/>
      <c r="V32" s="18"/>
    </row>
    <row r="33" spans="1:22" ht="12.75" customHeight="1" thickBot="1">
      <c r="A33" s="152"/>
      <c r="B33" s="134"/>
      <c r="C33" s="136"/>
      <c r="D33" s="138"/>
      <c r="E33" s="31"/>
      <c r="F33" s="31"/>
      <c r="G33" s="88"/>
      <c r="H33" s="32"/>
      <c r="I33" s="255"/>
      <c r="J33" s="256"/>
      <c r="K33" s="127">
        <v>8</v>
      </c>
      <c r="L33" s="133" t="str">
        <f>VLOOKUP(K33,'пр.взвешивания'!B6:O56,2,FALSE)</f>
        <v>ДИНДЮК Анастасия Александровна</v>
      </c>
      <c r="M33" s="135" t="str">
        <f>VLOOKUP(K33,'пр.взвешивания'!B6:P56,3,FALSE)</f>
        <v>26.04.92 мс</v>
      </c>
      <c r="N33" s="137" t="str">
        <f>VLOOKUP(K33,'пр.взвешивания'!B6:Q56,4,FALSE)</f>
        <v>СФО Новосибирская Болотное МО</v>
      </c>
      <c r="O33" s="51"/>
      <c r="P33" s="50"/>
      <c r="Q33" s="50"/>
      <c r="R33" s="283" t="s">
        <v>121</v>
      </c>
      <c r="S33" s="18"/>
      <c r="T33" s="18"/>
      <c r="U33" s="18"/>
      <c r="V33" s="18"/>
    </row>
    <row r="34" spans="1:22" ht="13.5" customHeight="1" thickBot="1">
      <c r="A34" s="79" t="s">
        <v>33</v>
      </c>
      <c r="B34" s="32"/>
      <c r="C34" s="32"/>
      <c r="D34" s="32"/>
      <c r="E34" s="32"/>
      <c r="F34" s="32"/>
      <c r="G34" s="32"/>
      <c r="H34" s="32"/>
      <c r="I34" s="66"/>
      <c r="J34" s="32"/>
      <c r="K34" s="128"/>
      <c r="L34" s="130"/>
      <c r="M34" s="132"/>
      <c r="N34" s="141"/>
      <c r="O34" s="52">
        <v>8</v>
      </c>
      <c r="P34" s="53"/>
      <c r="Q34" s="54"/>
      <c r="R34" s="55"/>
      <c r="S34" s="33"/>
      <c r="T34" s="18"/>
      <c r="U34" s="18"/>
      <c r="V34" s="18"/>
    </row>
    <row r="35" spans="1:22" ht="12.75" customHeight="1" thickBot="1">
      <c r="A35" s="143" t="s">
        <v>1</v>
      </c>
      <c r="B35" s="143" t="s">
        <v>8</v>
      </c>
      <c r="C35" s="143" t="s">
        <v>9</v>
      </c>
      <c r="D35" s="143" t="s">
        <v>10</v>
      </c>
      <c r="E35" s="157" t="s">
        <v>11</v>
      </c>
      <c r="F35" s="158"/>
      <c r="G35" s="159"/>
      <c r="H35" s="32"/>
      <c r="I35" s="143" t="s">
        <v>12</v>
      </c>
      <c r="J35" s="143" t="s">
        <v>13</v>
      </c>
      <c r="K35" s="146">
        <v>1</v>
      </c>
      <c r="L35" s="278" t="str">
        <f>VLOOKUP(K35,'пр.взвешивания'!B6:G31,2,FALSE)</f>
        <v>ТАРАСОВА Ольга Юрьевна</v>
      </c>
      <c r="M35" s="135" t="str">
        <f>VLOOKUP(K35,'пр.взвешивания'!B6:P58,3,FALSE)</f>
        <v>25.08.93 кмс</v>
      </c>
      <c r="N35" s="137" t="str">
        <f>VLOOKUP(K35,'пр.взвешивания'!B6:Q58,4,FALSE)</f>
        <v>Москва МКС</v>
      </c>
      <c r="O35" s="281" t="s">
        <v>120</v>
      </c>
      <c r="P35" s="55"/>
      <c r="Q35" s="55"/>
      <c r="R35" s="55"/>
      <c r="S35" s="33"/>
      <c r="T35" s="18"/>
      <c r="U35" s="18"/>
      <c r="V35" s="18"/>
    </row>
    <row r="36" spans="1:22" ht="12.75" customHeight="1" thickBot="1">
      <c r="A36" s="144"/>
      <c r="B36" s="144"/>
      <c r="C36" s="144"/>
      <c r="D36" s="153"/>
      <c r="E36" s="80">
        <v>1</v>
      </c>
      <c r="F36" s="81">
        <v>2</v>
      </c>
      <c r="G36" s="82">
        <v>3</v>
      </c>
      <c r="H36" s="32"/>
      <c r="I36" s="144"/>
      <c r="J36" s="144"/>
      <c r="K36" s="147"/>
      <c r="L36" s="279"/>
      <c r="M36" s="136"/>
      <c r="N36" s="138"/>
      <c r="O36" s="55"/>
      <c r="P36" s="267"/>
      <c r="Q36" s="267"/>
      <c r="R36" s="55"/>
      <c r="S36" s="33"/>
      <c r="T36" s="18"/>
      <c r="U36" s="18"/>
      <c r="V36" s="18"/>
    </row>
    <row r="37" spans="1:22" ht="12.75" customHeight="1">
      <c r="A37" s="127">
        <v>11</v>
      </c>
      <c r="B37" s="129" t="str">
        <f>VLOOKUP(A37,'пр.взвешивания'!B6:E60,2,FALSE)</f>
        <v>ГРИБОВА Елена Александровна</v>
      </c>
      <c r="C37" s="131" t="str">
        <f>VLOOKUP(A37,'пр.взвешивания'!B6:F60,3,FALSE)</f>
        <v>18.09.94 кмс</v>
      </c>
      <c r="D37" s="142" t="str">
        <f>VLOOKUP(A37,'пр.взвешивания'!B6:G60,4,FALSE)</f>
        <v>ЦФО Ярославская Рыбинск ПР</v>
      </c>
      <c r="E37" s="84"/>
      <c r="F37" s="22">
        <v>4</v>
      </c>
      <c r="G37" s="23">
        <v>0</v>
      </c>
      <c r="H37" s="32"/>
      <c r="I37" s="243">
        <f>SUM(E37:H37)</f>
        <v>4</v>
      </c>
      <c r="J37" s="258">
        <v>2</v>
      </c>
      <c r="K37" s="49"/>
      <c r="L37" s="49"/>
      <c r="M37" s="49"/>
      <c r="N37" s="49"/>
      <c r="O37" s="49"/>
      <c r="P37" s="49"/>
      <c r="Q37" s="49"/>
      <c r="R37" s="49"/>
      <c r="S37" s="33"/>
      <c r="T37" s="18"/>
      <c r="U37" s="18"/>
      <c r="V37" s="18"/>
    </row>
    <row r="38" spans="1:22" ht="12.75" customHeight="1">
      <c r="A38" s="128"/>
      <c r="B38" s="130"/>
      <c r="C38" s="132"/>
      <c r="D38" s="141"/>
      <c r="E38" s="68"/>
      <c r="F38" s="28" t="s">
        <v>103</v>
      </c>
      <c r="G38" s="85"/>
      <c r="H38" s="32"/>
      <c r="I38" s="246"/>
      <c r="J38" s="260"/>
      <c r="K38" s="90" t="str">
        <f>HYPERLINK('[1]реквизиты'!$A$6)</f>
        <v>Гл. судья, судья МК</v>
      </c>
      <c r="L38" s="91"/>
      <c r="M38" s="91"/>
      <c r="N38" s="92"/>
      <c r="O38" s="93"/>
      <c r="P38" s="93"/>
      <c r="Q38" s="94" t="str">
        <f>HYPERLINK('[1]реквизиты'!$G$6)</f>
        <v>А.Б. Рыбаков</v>
      </c>
      <c r="R38" s="92"/>
      <c r="U38" s="18"/>
      <c r="V38" s="18"/>
    </row>
    <row r="39" spans="1:22" ht="12.75" customHeight="1">
      <c r="A39" s="128">
        <v>12</v>
      </c>
      <c r="B39" s="149" t="str">
        <f>VLOOKUP(A39,'пр.взвешивания'!B6:E62,2,FALSE)</f>
        <v>ХАМИДУЛЛИНА Дарья Михайловна</v>
      </c>
      <c r="C39" s="150" t="str">
        <f>VLOOKUP(A39,'пр.взвешивания'!B6:F62,3,FALSE)</f>
        <v>28.06.93 кмс</v>
      </c>
      <c r="D39" s="151" t="str">
        <f>VLOOKUP(A39,'пр.взвешивания'!B6:G62,4,FALSE)</f>
        <v>ДВФО Камчатский П.Камчатский МО</v>
      </c>
      <c r="E39" s="70">
        <v>0</v>
      </c>
      <c r="F39" s="71"/>
      <c r="G39" s="30">
        <v>0</v>
      </c>
      <c r="H39" s="32"/>
      <c r="I39" s="246">
        <f>SUM(E39:H39)</f>
        <v>0</v>
      </c>
      <c r="J39" s="260">
        <v>3</v>
      </c>
      <c r="K39" s="91"/>
      <c r="L39" s="91"/>
      <c r="M39" s="107"/>
      <c r="N39" s="97"/>
      <c r="O39" s="108"/>
      <c r="P39" s="108"/>
      <c r="Q39" s="109" t="str">
        <f>HYPERLINK('[1]реквизиты'!$G$7)</f>
        <v>/г.Чебоксары/</v>
      </c>
      <c r="R39" s="92"/>
      <c r="U39" s="18"/>
      <c r="V39" s="18"/>
    </row>
    <row r="40" spans="1:22" ht="12.75" customHeight="1">
      <c r="A40" s="128"/>
      <c r="B40" s="130"/>
      <c r="C40" s="132"/>
      <c r="D40" s="141"/>
      <c r="E40" s="72"/>
      <c r="F40" s="73"/>
      <c r="G40" s="25"/>
      <c r="H40" s="32"/>
      <c r="I40" s="246"/>
      <c r="J40" s="260"/>
      <c r="K40" s="95"/>
      <c r="L40" s="95"/>
      <c r="M40" s="96"/>
      <c r="N40" s="97"/>
      <c r="O40" s="97"/>
      <c r="P40" s="97"/>
      <c r="Q40" s="97"/>
      <c r="R40" s="92"/>
      <c r="U40" s="18"/>
      <c r="V40" s="18"/>
    </row>
    <row r="41" spans="1:22" ht="12.75" customHeight="1">
      <c r="A41" s="128">
        <v>13</v>
      </c>
      <c r="B41" s="149" t="str">
        <f>VLOOKUP(A41,'пр.взвешивания'!B6:E64,2,FALSE)</f>
        <v>КУВАТОВА Регина Галиулловна</v>
      </c>
      <c r="C41" s="150" t="str">
        <f>VLOOKUP(A41,'пр.взвешивания'!B6:F64,3,FALSE)</f>
        <v>06.08.92 кмс</v>
      </c>
      <c r="D41" s="151" t="str">
        <f>VLOOKUP(A41,'пр.взвешивания'!B6:G64,4,FALSE)</f>
        <v>ПФО Оренбургская Кувандык ВС</v>
      </c>
      <c r="E41" s="74">
        <v>4</v>
      </c>
      <c r="F41" s="26">
        <v>4</v>
      </c>
      <c r="G41" s="87"/>
      <c r="H41" s="32"/>
      <c r="I41" s="246">
        <f>SUM(E41:H41)</f>
        <v>8</v>
      </c>
      <c r="J41" s="246">
        <v>1</v>
      </c>
      <c r="K41" s="90" t="str">
        <f>HYPERLINK('[2]реквизиты'!$A$22)</f>
        <v>Гл. секретарь, судья МК</v>
      </c>
      <c r="L41" s="91"/>
      <c r="M41" s="107"/>
      <c r="N41" s="97"/>
      <c r="O41" s="108"/>
      <c r="P41" s="108"/>
      <c r="Q41" s="110" t="str">
        <f>HYPERLINK('[1]реквизиты'!$G$8)</f>
        <v>Н.Ю. Глушкова</v>
      </c>
      <c r="R41" s="92"/>
      <c r="U41" s="18"/>
      <c r="V41" s="18"/>
    </row>
    <row r="42" spans="1:22" ht="12.75" customHeight="1" thickBot="1">
      <c r="A42" s="152"/>
      <c r="B42" s="134"/>
      <c r="C42" s="136"/>
      <c r="D42" s="138"/>
      <c r="E42" s="78" t="s">
        <v>106</v>
      </c>
      <c r="F42" s="31" t="s">
        <v>108</v>
      </c>
      <c r="G42" s="88"/>
      <c r="H42" s="32"/>
      <c r="I42" s="255"/>
      <c r="J42" s="255"/>
      <c r="K42" s="95"/>
      <c r="L42" s="95"/>
      <c r="M42" s="96"/>
      <c r="N42" s="97"/>
      <c r="O42" s="97"/>
      <c r="P42" s="97"/>
      <c r="Q42" s="109" t="str">
        <f>HYPERLINK('[1]реквизиты'!$G$9)</f>
        <v>/г. Рязань/</v>
      </c>
      <c r="R42" s="92"/>
      <c r="U42" s="18"/>
      <c r="V42" s="18"/>
    </row>
    <row r="43" spans="1:22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11"/>
      <c r="N43" s="111"/>
      <c r="O43" s="50"/>
      <c r="P43" s="50"/>
      <c r="Q43" s="50"/>
      <c r="R43" s="55"/>
      <c r="S43" s="33"/>
      <c r="T43" s="18"/>
      <c r="U43" s="18"/>
      <c r="V43" s="18"/>
    </row>
    <row r="44" spans="1:22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55"/>
      <c r="P44" s="55"/>
      <c r="Q44" s="55"/>
      <c r="R44" s="55"/>
      <c r="S44" s="33"/>
      <c r="T44" s="18"/>
      <c r="U44" s="18"/>
      <c r="V44" s="18"/>
    </row>
    <row r="45" spans="1:22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55"/>
      <c r="P45" s="55"/>
      <c r="Q45" s="55"/>
      <c r="R45" s="55"/>
      <c r="S45" s="33"/>
      <c r="T45" s="18"/>
      <c r="U45" s="18"/>
      <c r="V45" s="18"/>
    </row>
    <row r="46" spans="1:22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66"/>
      <c r="L46" s="66"/>
      <c r="M46" s="66"/>
      <c r="N46" s="32"/>
      <c r="O46" s="32"/>
      <c r="P46" s="32"/>
      <c r="Q46" s="32"/>
      <c r="R46" s="32"/>
      <c r="S46" s="18"/>
      <c r="T46" s="18"/>
      <c r="U46" s="18"/>
      <c r="V46" s="18"/>
    </row>
    <row r="47" spans="1:22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18"/>
      <c r="T47" s="18"/>
      <c r="U47" s="18"/>
      <c r="V47" s="18"/>
    </row>
    <row r="48" spans="1:22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18"/>
      <c r="T48" s="18"/>
      <c r="U48" s="18"/>
      <c r="V48" s="18"/>
    </row>
    <row r="49" spans="1:22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18"/>
      <c r="T49" s="18"/>
      <c r="U49" s="18"/>
      <c r="V49" s="18"/>
    </row>
    <row r="50" spans="1:22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18"/>
      <c r="T50" s="18"/>
      <c r="U50" s="18"/>
      <c r="V50" s="18"/>
    </row>
    <row r="51" spans="1:22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18"/>
      <c r="T51" s="18"/>
      <c r="U51" s="18"/>
      <c r="V51" s="18"/>
    </row>
    <row r="52" spans="1:22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18"/>
      <c r="T52" s="18"/>
      <c r="U52" s="18"/>
      <c r="V52" s="18"/>
    </row>
    <row r="53" spans="1:18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</sheetData>
  <mergeCells count="193"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  <mergeCell ref="L25:L26"/>
    <mergeCell ref="M25:M26"/>
    <mergeCell ref="N25:N26"/>
    <mergeCell ref="M23:M24"/>
    <mergeCell ref="N23:N24"/>
    <mergeCell ref="S23:S24"/>
    <mergeCell ref="S19:S20"/>
    <mergeCell ref="T19:T20"/>
    <mergeCell ref="S21:S22"/>
    <mergeCell ref="T21:T22"/>
    <mergeCell ref="T23:T24"/>
    <mergeCell ref="K21:K22"/>
    <mergeCell ref="L21:L22"/>
    <mergeCell ref="M21:M22"/>
    <mergeCell ref="N21:N22"/>
    <mergeCell ref="K19:K20"/>
    <mergeCell ref="L19:L20"/>
    <mergeCell ref="M19:M20"/>
    <mergeCell ref="N19:N20"/>
    <mergeCell ref="T14:T15"/>
    <mergeCell ref="K17:K18"/>
    <mergeCell ref="L17:L18"/>
    <mergeCell ref="M17:M18"/>
    <mergeCell ref="N17:N18"/>
    <mergeCell ref="O17:R17"/>
    <mergeCell ref="S17:S18"/>
    <mergeCell ref="T17:T18"/>
    <mergeCell ref="K14:K15"/>
    <mergeCell ref="L14:L15"/>
    <mergeCell ref="N14:N15"/>
    <mergeCell ref="S10:S11"/>
    <mergeCell ref="N10:N11"/>
    <mergeCell ref="S14:S15"/>
    <mergeCell ref="T10:T11"/>
    <mergeCell ref="K12:K13"/>
    <mergeCell ref="L12:L13"/>
    <mergeCell ref="M12:M13"/>
    <mergeCell ref="N12:N13"/>
    <mergeCell ref="S12:S13"/>
    <mergeCell ref="T12:T13"/>
    <mergeCell ref="K10:K11"/>
    <mergeCell ref="L10:L11"/>
    <mergeCell ref="M10:M11"/>
    <mergeCell ref="A41:A42"/>
    <mergeCell ref="B41:B42"/>
    <mergeCell ref="C41:C42"/>
    <mergeCell ref="D41:D42"/>
    <mergeCell ref="I41:I42"/>
    <mergeCell ref="J37:J38"/>
    <mergeCell ref="I39:I40"/>
    <mergeCell ref="J39:J40"/>
    <mergeCell ref="J41:J42"/>
    <mergeCell ref="I35:I36"/>
    <mergeCell ref="A39:A40"/>
    <mergeCell ref="B39:B40"/>
    <mergeCell ref="C39:C40"/>
    <mergeCell ref="D39:D40"/>
    <mergeCell ref="I37:I38"/>
    <mergeCell ref="D37:D38"/>
    <mergeCell ref="I30:I31"/>
    <mergeCell ref="A37:A38"/>
    <mergeCell ref="B37:B38"/>
    <mergeCell ref="C37:C38"/>
    <mergeCell ref="I32:I33"/>
    <mergeCell ref="A35:A36"/>
    <mergeCell ref="B35:B36"/>
    <mergeCell ref="C35:C36"/>
    <mergeCell ref="D35:D36"/>
    <mergeCell ref="E35:G35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26:D27"/>
    <mergeCell ref="I26:I27"/>
    <mergeCell ref="J26:J27"/>
    <mergeCell ref="I28:I29"/>
    <mergeCell ref="J28:J29"/>
    <mergeCell ref="E17:G17"/>
    <mergeCell ref="K6:K7"/>
    <mergeCell ref="L6:L7"/>
    <mergeCell ref="M6:M7"/>
    <mergeCell ref="M14:M15"/>
    <mergeCell ref="I17:I18"/>
    <mergeCell ref="J17:J18"/>
    <mergeCell ref="E6:H6"/>
    <mergeCell ref="I6:I7"/>
    <mergeCell ref="J6:J7"/>
    <mergeCell ref="J14:J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C23:C24"/>
    <mergeCell ref="D23:D24"/>
    <mergeCell ref="I19:I20"/>
    <mergeCell ref="J19:J20"/>
    <mergeCell ref="I21:I22"/>
    <mergeCell ref="J21:J22"/>
    <mergeCell ref="I23:I24"/>
    <mergeCell ref="J23:J24"/>
    <mergeCell ref="T6:T7"/>
    <mergeCell ref="K8:K9"/>
    <mergeCell ref="L8:L9"/>
    <mergeCell ref="M8:M9"/>
    <mergeCell ref="N8:N9"/>
    <mergeCell ref="S8:S9"/>
    <mergeCell ref="T8:T9"/>
    <mergeCell ref="N6:N7"/>
    <mergeCell ref="O6:R6"/>
    <mergeCell ref="S6:S7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4:A15"/>
    <mergeCell ref="B14:B15"/>
    <mergeCell ref="C14:C15"/>
    <mergeCell ref="B10:B11"/>
    <mergeCell ref="C10:C11"/>
    <mergeCell ref="D14:D15"/>
    <mergeCell ref="I10:I11"/>
    <mergeCell ref="D10:D11"/>
    <mergeCell ref="I14:I15"/>
    <mergeCell ref="D8:D9"/>
    <mergeCell ref="D6:D7"/>
    <mergeCell ref="J10:J11"/>
    <mergeCell ref="A12:A13"/>
    <mergeCell ref="B12:B13"/>
    <mergeCell ref="C12:C13"/>
    <mergeCell ref="D12:D13"/>
    <mergeCell ref="I12:I13"/>
    <mergeCell ref="J12:J13"/>
    <mergeCell ref="A10:A11"/>
    <mergeCell ref="J35:J36"/>
    <mergeCell ref="K29:K30"/>
    <mergeCell ref="K31:K32"/>
    <mergeCell ref="K35:K36"/>
    <mergeCell ref="J30:J31"/>
    <mergeCell ref="J32:J33"/>
    <mergeCell ref="K33:K34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I8:I9"/>
    <mergeCell ref="J8:J9"/>
    <mergeCell ref="A2:I2"/>
    <mergeCell ref="K2:P2"/>
    <mergeCell ref="A6:A7"/>
    <mergeCell ref="B6:B7"/>
    <mergeCell ref="C6:C7"/>
    <mergeCell ref="A8:A9"/>
    <mergeCell ref="B8:B9"/>
    <mergeCell ref="C8:C9"/>
    <mergeCell ref="K3:T3"/>
    <mergeCell ref="P5:T5"/>
    <mergeCell ref="B3:I3"/>
    <mergeCell ref="B5:I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C89"/>
  <sheetViews>
    <sheetView workbookViewId="0" topLeftCell="H66">
      <selection activeCell="I68" sqref="I68:P8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164" t="s">
        <v>17</v>
      </c>
      <c r="B1" s="164"/>
      <c r="C1" s="164"/>
      <c r="D1" s="164"/>
      <c r="E1" s="164"/>
      <c r="F1" s="164"/>
      <c r="G1" s="164"/>
      <c r="H1" s="164"/>
      <c r="I1" s="164" t="s">
        <v>17</v>
      </c>
      <c r="J1" s="164"/>
      <c r="K1" s="164"/>
      <c r="L1" s="164"/>
      <c r="M1" s="164"/>
      <c r="N1" s="164"/>
      <c r="O1" s="164"/>
      <c r="P1" s="164"/>
    </row>
    <row r="2" spans="1:16" ht="23.25" customHeight="1">
      <c r="A2" s="3" t="s">
        <v>30</v>
      </c>
      <c r="B2" s="3" t="s">
        <v>18</v>
      </c>
      <c r="C2" s="3"/>
      <c r="D2" s="3"/>
      <c r="E2" s="65" t="str">
        <f>HYPERLINK('пр.взвешивания'!E3)</f>
        <v>в.к.       52           кг.</v>
      </c>
      <c r="F2" s="3"/>
      <c r="G2" s="3"/>
      <c r="H2" s="3"/>
      <c r="I2" s="3" t="s">
        <v>31</v>
      </c>
      <c r="J2" s="3" t="s">
        <v>18</v>
      </c>
      <c r="K2" s="3"/>
      <c r="L2" s="3"/>
      <c r="M2" s="65" t="str">
        <f>HYPERLINK('пр.взвешивания'!E3)</f>
        <v>в.к.       52           кг.</v>
      </c>
      <c r="N2" s="3"/>
      <c r="O2" s="3"/>
      <c r="P2" s="3"/>
    </row>
    <row r="3" spans="1:16" ht="12.75">
      <c r="A3" s="165" t="s">
        <v>1</v>
      </c>
      <c r="B3" s="165" t="s">
        <v>8</v>
      </c>
      <c r="C3" s="165" t="s">
        <v>9</v>
      </c>
      <c r="D3" s="165" t="s">
        <v>10</v>
      </c>
      <c r="E3" s="165" t="s">
        <v>19</v>
      </c>
      <c r="F3" s="165" t="s">
        <v>20</v>
      </c>
      <c r="G3" s="165" t="s">
        <v>21</v>
      </c>
      <c r="H3" s="165" t="s">
        <v>22</v>
      </c>
      <c r="I3" s="165" t="s">
        <v>1</v>
      </c>
      <c r="J3" s="165" t="s">
        <v>8</v>
      </c>
      <c r="K3" s="165" t="s">
        <v>9</v>
      </c>
      <c r="L3" s="165" t="s">
        <v>10</v>
      </c>
      <c r="M3" s="165" t="s">
        <v>19</v>
      </c>
      <c r="N3" s="165" t="s">
        <v>20</v>
      </c>
      <c r="O3" s="165" t="s">
        <v>21</v>
      </c>
      <c r="P3" s="165" t="s">
        <v>22</v>
      </c>
    </row>
    <row r="4" spans="1:16" ht="12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2.75" customHeight="1">
      <c r="A5" s="165">
        <v>1</v>
      </c>
      <c r="B5" s="167" t="str">
        <f>VLOOKUP(A5,'пр.взвешивания'!B6:E31,2,FALSE)</f>
        <v>ТАРАСОВА Ольга Юрьевна</v>
      </c>
      <c r="C5" s="167" t="str">
        <f>VLOOKUP(B5,'пр.взвешивания'!C6:F31,2,FALSE)</f>
        <v>25.08.93 кмс</v>
      </c>
      <c r="D5" s="167" t="str">
        <f>VLOOKUP(C5,'пр.взвешивания'!D6:G31,2,FALSE)</f>
        <v>Москва МКС</v>
      </c>
      <c r="E5" s="169"/>
      <c r="F5" s="170"/>
      <c r="G5" s="171"/>
      <c r="H5" s="165"/>
      <c r="I5" s="165">
        <v>5</v>
      </c>
      <c r="J5" s="167" t="str">
        <f>VLOOKUP(I5,'пр.взвешивания'!B6:E31,2,FALSE)</f>
        <v>ГОРЕЛИКОВА Анна Вадимовна</v>
      </c>
      <c r="K5" s="167" t="str">
        <f>VLOOKUP(J5,'пр.взвешивания'!C6:F31,2,FALSE)</f>
        <v>03.06.92  мс</v>
      </c>
      <c r="L5" s="167" t="str">
        <f>VLOOKUP(K5,'пр.взвешивания'!D6:G31,2,FALSE)</f>
        <v>ЮФО Краснодарский Крымск МО</v>
      </c>
      <c r="M5" s="169"/>
      <c r="N5" s="170"/>
      <c r="O5" s="171"/>
      <c r="P5" s="165"/>
    </row>
    <row r="6" spans="1:16" ht="12.75">
      <c r="A6" s="165"/>
      <c r="B6" s="168"/>
      <c r="C6" s="168"/>
      <c r="D6" s="168"/>
      <c r="E6" s="169"/>
      <c r="F6" s="169"/>
      <c r="G6" s="171"/>
      <c r="H6" s="165"/>
      <c r="I6" s="165"/>
      <c r="J6" s="168"/>
      <c r="K6" s="168"/>
      <c r="L6" s="168"/>
      <c r="M6" s="169"/>
      <c r="N6" s="169"/>
      <c r="O6" s="171"/>
      <c r="P6" s="165"/>
    </row>
    <row r="7" spans="1:16" ht="12.75" customHeight="1">
      <c r="A7" s="166">
        <v>2</v>
      </c>
      <c r="B7" s="167" t="str">
        <f>VLOOKUP(A7,'пр.взвешивания'!B8:E33,2,FALSE)</f>
        <v>ТРЕСНИЦКАЯ Александра Николаевна</v>
      </c>
      <c r="C7" s="167" t="str">
        <f>VLOOKUP(B7,'пр.взвешивания'!C8:F33,2,FALSE)</f>
        <v>13.07.93 кмс</v>
      </c>
      <c r="D7" s="167" t="str">
        <f>VLOOKUP(C7,'пр.взвешивания'!D8:G33,2,FALSE)</f>
        <v>ЮФО Ростовская Новочеркасск ЛОК</v>
      </c>
      <c r="E7" s="174"/>
      <c r="F7" s="174"/>
      <c r="G7" s="166"/>
      <c r="H7" s="166"/>
      <c r="I7" s="166">
        <v>6</v>
      </c>
      <c r="J7" s="167" t="str">
        <f>VLOOKUP(I7,'пр.взвешивания'!B8:E33,2,FALSE)</f>
        <v>МОГИЛЬНИКОВА Виктория Юрьевна</v>
      </c>
      <c r="K7" s="167" t="str">
        <f>VLOOKUP(J7,'пр.взвешивания'!C8:F33,2,FALSE)</f>
        <v>26.07.93 кмс</v>
      </c>
      <c r="L7" s="167" t="str">
        <f>VLOOKUP(K7,'пр.взвешивания'!D8:G33,2,FALSE)</f>
        <v>СФО Томская Северск РССС</v>
      </c>
      <c r="M7" s="174"/>
      <c r="N7" s="174"/>
      <c r="O7" s="166"/>
      <c r="P7" s="166"/>
    </row>
    <row r="8" spans="1:16" ht="13.5" thickBot="1">
      <c r="A8" s="172"/>
      <c r="B8" s="173"/>
      <c r="C8" s="173"/>
      <c r="D8" s="173"/>
      <c r="E8" s="175"/>
      <c r="F8" s="175"/>
      <c r="G8" s="172"/>
      <c r="H8" s="172"/>
      <c r="I8" s="172"/>
      <c r="J8" s="173"/>
      <c r="K8" s="173"/>
      <c r="L8" s="173"/>
      <c r="M8" s="175"/>
      <c r="N8" s="175"/>
      <c r="O8" s="172"/>
      <c r="P8" s="172"/>
    </row>
    <row r="9" spans="1:16" ht="12.75" customHeight="1">
      <c r="A9" s="176">
        <v>4</v>
      </c>
      <c r="B9" s="177" t="str">
        <f>VLOOKUP(A9,'пр.взвешивания'!B10:E35,2,FALSE)</f>
        <v>КУРОЧКИНА Алина Сергеевна</v>
      </c>
      <c r="C9" s="177" t="str">
        <f>VLOOKUP(B9,'пр.взвешивания'!C10:F35,2,FALSE)</f>
        <v>24.02.94 кмс</v>
      </c>
      <c r="D9" s="177" t="str">
        <f>VLOOKUP(C9,'пр.взвешивания'!D10:G35,2,FALSE)</f>
        <v>ЦФО Брянская Брянск Д</v>
      </c>
      <c r="E9" s="169"/>
      <c r="F9" s="170"/>
      <c r="G9" s="171"/>
      <c r="H9" s="178"/>
      <c r="I9" s="190">
        <v>7</v>
      </c>
      <c r="J9" s="177" t="str">
        <f>VLOOKUP(I9,'пр.взвешивания'!B10:E35,2,FALSE)</f>
        <v>САЛЬНИКОВА Алина Геннадьевна</v>
      </c>
      <c r="K9" s="177" t="str">
        <f>VLOOKUP(J9,'пр.взвешивания'!C10:F35,2,FALSE)</f>
        <v>28.06.94 кмс</v>
      </c>
      <c r="L9" s="177" t="str">
        <f>VLOOKUP(K9,'пр.взвешивания'!D10:G35,2,FALSE)</f>
        <v>ЦФО Тверская Тверь МО</v>
      </c>
      <c r="M9" s="190" t="s">
        <v>25</v>
      </c>
      <c r="N9" s="191"/>
      <c r="O9" s="192"/>
      <c r="P9" s="193"/>
    </row>
    <row r="10" spans="1:16" ht="12.75">
      <c r="A10" s="165"/>
      <c r="B10" s="168"/>
      <c r="C10" s="168"/>
      <c r="D10" s="168"/>
      <c r="E10" s="169"/>
      <c r="F10" s="169"/>
      <c r="G10" s="171"/>
      <c r="H10" s="165"/>
      <c r="I10" s="165"/>
      <c r="J10" s="168"/>
      <c r="K10" s="168"/>
      <c r="L10" s="168"/>
      <c r="M10" s="165"/>
      <c r="N10" s="169"/>
      <c r="O10" s="171"/>
      <c r="P10" s="165"/>
    </row>
    <row r="11" spans="1:16" ht="12.75" customHeight="1">
      <c r="A11" s="166">
        <v>3</v>
      </c>
      <c r="B11" s="167" t="str">
        <f>VLOOKUP(A11,'пр.взвешивания'!B6:E31,2,FALSE)</f>
        <v>ГИНИЯТУЛЛИНА Зилия Ирековна</v>
      </c>
      <c r="C11" s="167" t="str">
        <f>VLOOKUP(B11,'пр.взвешивания'!C6:F31,2,FALSE)</f>
        <v>06.06.92 кмс</v>
      </c>
      <c r="D11" s="167" t="str">
        <f>VLOOKUP(C11,'пр.взвешивания'!D6:G31,2,FALSE)</f>
        <v>ПФО Татарстан Казань МО</v>
      </c>
      <c r="E11" s="174"/>
      <c r="F11" s="174"/>
      <c r="G11" s="166"/>
      <c r="H11" s="166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176"/>
      <c r="B12" s="168"/>
      <c r="C12" s="168"/>
      <c r="D12" s="168"/>
      <c r="E12" s="179"/>
      <c r="F12" s="179"/>
      <c r="G12" s="176"/>
      <c r="H12" s="176"/>
      <c r="I12" s="18"/>
      <c r="J12" s="18"/>
      <c r="K12" s="18"/>
      <c r="L12" s="18"/>
      <c r="M12" s="18"/>
      <c r="N12" s="18"/>
      <c r="O12" s="18"/>
      <c r="P12" s="18"/>
    </row>
    <row r="13" spans="1:16" ht="24" customHeight="1">
      <c r="A13" s="3" t="s">
        <v>30</v>
      </c>
      <c r="B13" s="3" t="s">
        <v>23</v>
      </c>
      <c r="C13" s="3"/>
      <c r="D13" s="3"/>
      <c r="E13" s="112" t="str">
        <f>HYPERLINK('пр.взвешивания'!E3)</f>
        <v>в.к.       52           кг.</v>
      </c>
      <c r="F13" s="3"/>
      <c r="G13" s="3"/>
      <c r="H13" s="3"/>
      <c r="I13" s="3" t="s">
        <v>31</v>
      </c>
      <c r="J13" s="3" t="s">
        <v>23</v>
      </c>
      <c r="K13" s="3"/>
      <c r="L13" s="3"/>
      <c r="M13" s="112" t="str">
        <f>HYPERLINK('пр.взвешивания'!E3)</f>
        <v>в.к.       52           кг.</v>
      </c>
      <c r="N13" s="3"/>
      <c r="O13" s="3"/>
      <c r="P13" s="3"/>
    </row>
    <row r="14" spans="1:16" ht="12.75">
      <c r="A14" s="166" t="s">
        <v>1</v>
      </c>
      <c r="B14" s="166" t="s">
        <v>8</v>
      </c>
      <c r="C14" s="166" t="s">
        <v>9</v>
      </c>
      <c r="D14" s="166" t="s">
        <v>10</v>
      </c>
      <c r="E14" s="166" t="s">
        <v>19</v>
      </c>
      <c r="F14" s="166" t="s">
        <v>20</v>
      </c>
      <c r="G14" s="166" t="s">
        <v>21</v>
      </c>
      <c r="H14" s="166" t="s">
        <v>22</v>
      </c>
      <c r="I14" s="166" t="s">
        <v>1</v>
      </c>
      <c r="J14" s="166" t="s">
        <v>8</v>
      </c>
      <c r="K14" s="166" t="s">
        <v>9</v>
      </c>
      <c r="L14" s="166" t="s">
        <v>10</v>
      </c>
      <c r="M14" s="166" t="s">
        <v>19</v>
      </c>
      <c r="N14" s="166" t="s">
        <v>20</v>
      </c>
      <c r="O14" s="166" t="s">
        <v>21</v>
      </c>
      <c r="P14" s="166" t="s">
        <v>22</v>
      </c>
    </row>
    <row r="15" spans="1:16" ht="12.75">
      <c r="A15" s="180"/>
      <c r="B15" s="180"/>
      <c r="C15" s="180"/>
      <c r="D15" s="180"/>
      <c r="E15" s="180"/>
      <c r="F15" s="180"/>
      <c r="G15" s="180"/>
      <c r="H15" s="180"/>
      <c r="I15" s="180"/>
      <c r="J15" s="194"/>
      <c r="K15" s="180"/>
      <c r="L15" s="180"/>
      <c r="M15" s="180"/>
      <c r="N15" s="180"/>
      <c r="O15" s="180"/>
      <c r="P15" s="180"/>
    </row>
    <row r="16" spans="1:16" ht="12.75" customHeight="1">
      <c r="A16" s="166">
        <v>1</v>
      </c>
      <c r="B16" s="167" t="str">
        <f>VLOOKUP(A16,'пр.взвешивания'!B6:E31,2,FALSE)</f>
        <v>ТАРАСОВА Ольга Юрьевна</v>
      </c>
      <c r="C16" s="167" t="str">
        <f>VLOOKUP(B16,'пр.взвешивания'!C6:F31,2,FALSE)</f>
        <v>25.08.93 кмс</v>
      </c>
      <c r="D16" s="167" t="str">
        <f>VLOOKUP(C16,'пр.взвешивания'!D6:G31,2,FALSE)</f>
        <v>Москва МКС</v>
      </c>
      <c r="E16" s="174"/>
      <c r="F16" s="181"/>
      <c r="G16" s="182"/>
      <c r="H16" s="166"/>
      <c r="I16" s="166">
        <v>5</v>
      </c>
      <c r="J16" s="167" t="str">
        <f>VLOOKUP(I16,'пр.взвешивания'!B6:E31,2,FALSE)</f>
        <v>ГОРЕЛИКОВА Анна Вадимовна</v>
      </c>
      <c r="K16" s="167" t="str">
        <f>VLOOKUP(J16,'пр.взвешивания'!C6:F31,2,FALSE)</f>
        <v>03.06.92  мс</v>
      </c>
      <c r="L16" s="167" t="str">
        <f>VLOOKUP(K16,'пр.взвешивания'!D6:G31,2,FALSE)</f>
        <v>ЮФО Краснодарский Крымск МО</v>
      </c>
      <c r="M16" s="166"/>
      <c r="N16" s="181"/>
      <c r="O16" s="182"/>
      <c r="P16" s="166"/>
    </row>
    <row r="17" spans="1:16" ht="12.75">
      <c r="A17" s="176"/>
      <c r="B17" s="168"/>
      <c r="C17" s="168"/>
      <c r="D17" s="168"/>
      <c r="E17" s="179"/>
      <c r="F17" s="180"/>
      <c r="G17" s="183"/>
      <c r="H17" s="176"/>
      <c r="I17" s="176"/>
      <c r="J17" s="168"/>
      <c r="K17" s="168"/>
      <c r="L17" s="168"/>
      <c r="M17" s="176"/>
      <c r="N17" s="180"/>
      <c r="O17" s="183"/>
      <c r="P17" s="176"/>
    </row>
    <row r="18" spans="1:16" ht="12.75" customHeight="1">
      <c r="A18" s="166">
        <v>3</v>
      </c>
      <c r="B18" s="167" t="str">
        <f>VLOOKUP(A18,'пр.взвешивания'!B8:E33,2,FALSE)</f>
        <v>ГИНИЯТУЛЛИНА Зилия Ирековна</v>
      </c>
      <c r="C18" s="167" t="str">
        <f>VLOOKUP(B18,'пр.взвешивания'!C8:F33,2,FALSE)</f>
        <v>06.06.92 кмс</v>
      </c>
      <c r="D18" s="167" t="str">
        <f>VLOOKUP(C18,'пр.взвешивания'!D8:G33,2,FALSE)</f>
        <v>ПФО Татарстан Казань МО</v>
      </c>
      <c r="E18" s="174"/>
      <c r="F18" s="174"/>
      <c r="G18" s="166"/>
      <c r="H18" s="166"/>
      <c r="I18" s="166">
        <v>7</v>
      </c>
      <c r="J18" s="167" t="str">
        <f>VLOOKUP(I18,'пр.взвешивания'!B8:E33,2,FALSE)</f>
        <v>САЛЬНИКОВА Алина Геннадьевна</v>
      </c>
      <c r="K18" s="167" t="str">
        <f>VLOOKUP(J18,'пр.взвешивания'!C8:F33,2,FALSE)</f>
        <v>28.06.94 кмс</v>
      </c>
      <c r="L18" s="167" t="str">
        <f>VLOOKUP(K18,'пр.взвешивания'!D8:G33,2,FALSE)</f>
        <v>ЦФО Тверская Тверь МО</v>
      </c>
      <c r="M18" s="166"/>
      <c r="N18" s="174"/>
      <c r="O18" s="166"/>
      <c r="P18" s="166"/>
    </row>
    <row r="19" spans="1:16" ht="13.5" thickBot="1">
      <c r="A19" s="184"/>
      <c r="B19" s="173"/>
      <c r="C19" s="173"/>
      <c r="D19" s="173"/>
      <c r="E19" s="184"/>
      <c r="F19" s="184"/>
      <c r="G19" s="184"/>
      <c r="H19" s="184"/>
      <c r="I19" s="184"/>
      <c r="J19" s="173"/>
      <c r="K19" s="173"/>
      <c r="L19" s="173"/>
      <c r="M19" s="184"/>
      <c r="N19" s="184"/>
      <c r="O19" s="184"/>
      <c r="P19" s="184"/>
    </row>
    <row r="20" spans="1:16" ht="12.75" customHeight="1">
      <c r="A20" s="185">
        <v>2</v>
      </c>
      <c r="B20" s="177" t="str">
        <f>VLOOKUP(A20,'пр.взвешивания'!B6:E31,2,FALSE)</f>
        <v>ТРЕСНИЦКАЯ Александра Николаевна</v>
      </c>
      <c r="C20" s="177" t="str">
        <f>VLOOKUP(B20,'пр.взвешивания'!C6:F31,2,FALSE)</f>
        <v>13.07.93 кмс</v>
      </c>
      <c r="D20" s="177" t="str">
        <f>VLOOKUP(C20,'пр.взвешивания'!D6:G31,2,FALSE)</f>
        <v>ЮФО Ростовская Новочеркасск ЛОК</v>
      </c>
      <c r="E20" s="186"/>
      <c r="F20" s="187"/>
      <c r="G20" s="188"/>
      <c r="H20" s="189"/>
      <c r="I20" s="185">
        <v>6</v>
      </c>
      <c r="J20" s="177" t="str">
        <f>VLOOKUP(I20,'пр.взвешивания'!B10:E35,2,FALSE)</f>
        <v>МОГИЛЬНИКОВА Виктория Юрьевна</v>
      </c>
      <c r="K20" s="177" t="str">
        <f>VLOOKUP(J20,'пр.взвешивания'!C10:F35,2,FALSE)</f>
        <v>26.07.93 кмс</v>
      </c>
      <c r="L20" s="177" t="str">
        <f>VLOOKUP(K20,'пр.взвешивания'!D10:G35,2,FALSE)</f>
        <v>СФО Томская Северск РССС</v>
      </c>
      <c r="M20" s="185" t="s">
        <v>25</v>
      </c>
      <c r="N20" s="187"/>
      <c r="O20" s="188"/>
      <c r="P20" s="195"/>
    </row>
    <row r="21" spans="1:16" ht="12.75">
      <c r="A21" s="180"/>
      <c r="B21" s="168"/>
      <c r="C21" s="168"/>
      <c r="D21" s="168"/>
      <c r="E21" s="179"/>
      <c r="F21" s="180"/>
      <c r="G21" s="183"/>
      <c r="H21" s="180"/>
      <c r="I21" s="180"/>
      <c r="J21" s="168"/>
      <c r="K21" s="168"/>
      <c r="L21" s="168"/>
      <c r="M21" s="176"/>
      <c r="N21" s="180"/>
      <c r="O21" s="183"/>
      <c r="P21" s="180"/>
    </row>
    <row r="22" spans="1:16" ht="12.75" customHeight="1">
      <c r="A22" s="166">
        <v>4</v>
      </c>
      <c r="B22" s="167" t="str">
        <f>VLOOKUP(A22,'пр.взвешивания'!B12:E37,2,FALSE)</f>
        <v>КУРОЧКИНА Алина Сергеевна</v>
      </c>
      <c r="C22" s="167" t="str">
        <f>VLOOKUP(B22,'пр.взвешивания'!C12:F37,2,FALSE)</f>
        <v>24.02.94 кмс</v>
      </c>
      <c r="D22" s="167" t="str">
        <f>VLOOKUP(C22,'пр.взвешивания'!D12:G37,2,FALSE)</f>
        <v>ЦФО Брянская Брянск Д</v>
      </c>
      <c r="E22" s="174"/>
      <c r="F22" s="174"/>
      <c r="G22" s="166"/>
      <c r="H22" s="166"/>
      <c r="I22" s="18"/>
      <c r="J22" s="18"/>
      <c r="K22" s="18"/>
      <c r="L22" s="18"/>
      <c r="M22" s="18"/>
      <c r="N22" s="18"/>
      <c r="O22" s="18"/>
      <c r="P22" s="18"/>
    </row>
    <row r="23" spans="1:16" ht="12.75">
      <c r="A23" s="180"/>
      <c r="B23" s="168"/>
      <c r="C23" s="168"/>
      <c r="D23" s="168"/>
      <c r="E23" s="180"/>
      <c r="F23" s="180"/>
      <c r="G23" s="180"/>
      <c r="H23" s="180"/>
      <c r="I23" s="18"/>
      <c r="J23" s="18"/>
      <c r="K23" s="18"/>
      <c r="L23" s="18"/>
      <c r="M23" s="18"/>
      <c r="N23" s="18"/>
      <c r="O23" s="18"/>
      <c r="P23" s="18"/>
    </row>
    <row r="24" spans="1:16" ht="26.25" customHeight="1">
      <c r="A24" s="3" t="s">
        <v>30</v>
      </c>
      <c r="B24" s="3" t="s">
        <v>24</v>
      </c>
      <c r="C24" s="3"/>
      <c r="D24" s="3"/>
      <c r="E24" s="112" t="str">
        <f>HYPERLINK('пр.взвешивания'!E3)</f>
        <v>в.к.       52           кг.</v>
      </c>
      <c r="F24" s="3"/>
      <c r="G24" s="3"/>
      <c r="H24" s="3"/>
      <c r="I24" s="3" t="s">
        <v>31</v>
      </c>
      <c r="J24" s="3" t="s">
        <v>24</v>
      </c>
      <c r="K24" s="3"/>
      <c r="L24" s="3"/>
      <c r="M24" s="112" t="str">
        <f>HYPERLINK('пр.взвешивания'!E3)</f>
        <v>в.к.       52           кг.</v>
      </c>
      <c r="N24" s="3"/>
      <c r="O24" s="3"/>
      <c r="P24" s="3"/>
    </row>
    <row r="25" spans="1:16" ht="12.75">
      <c r="A25" s="166" t="s">
        <v>1</v>
      </c>
      <c r="B25" s="166" t="s">
        <v>8</v>
      </c>
      <c r="C25" s="166" t="s">
        <v>9</v>
      </c>
      <c r="D25" s="166" t="s">
        <v>10</v>
      </c>
      <c r="E25" s="166" t="s">
        <v>19</v>
      </c>
      <c r="F25" s="166" t="s">
        <v>20</v>
      </c>
      <c r="G25" s="166" t="s">
        <v>21</v>
      </c>
      <c r="H25" s="166" t="s">
        <v>22</v>
      </c>
      <c r="I25" s="166" t="s">
        <v>1</v>
      </c>
      <c r="J25" s="166" t="s">
        <v>8</v>
      </c>
      <c r="K25" s="166" t="s">
        <v>9</v>
      </c>
      <c r="L25" s="166" t="s">
        <v>10</v>
      </c>
      <c r="M25" s="166" t="s">
        <v>19</v>
      </c>
      <c r="N25" s="166" t="s">
        <v>20</v>
      </c>
      <c r="O25" s="166" t="s">
        <v>21</v>
      </c>
      <c r="P25" s="166" t="s">
        <v>22</v>
      </c>
    </row>
    <row r="26" spans="1:16" ht="12.7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2.75" customHeight="1">
      <c r="A27" s="166">
        <v>1</v>
      </c>
      <c r="B27" s="167" t="str">
        <f>VLOOKUP(A27,'пр.взвешивания'!B6:E31,2,FALSE)</f>
        <v>ТАРАСОВА Ольга Юрьевна</v>
      </c>
      <c r="C27" s="167" t="str">
        <f>VLOOKUP(B27,'пр.взвешивания'!C6:F31,2,FALSE)</f>
        <v>25.08.93 кмс</v>
      </c>
      <c r="D27" s="167" t="str">
        <f>VLOOKUP(C27,'пр.взвешивания'!D6:G31,2,FALSE)</f>
        <v>Москва МКС</v>
      </c>
      <c r="E27" s="174"/>
      <c r="F27" s="181"/>
      <c r="G27" s="182"/>
      <c r="H27" s="166"/>
      <c r="I27" s="166">
        <v>7</v>
      </c>
      <c r="J27" s="167" t="str">
        <f>VLOOKUP(I27,'пр.взвешивания'!B6:E31,2,FALSE)</f>
        <v>САЛЬНИКОВА Алина Геннадьевна</v>
      </c>
      <c r="K27" s="167" t="str">
        <f>VLOOKUP(J27,'пр.взвешивания'!C6:F31,2,FALSE)</f>
        <v>28.06.94 кмс</v>
      </c>
      <c r="L27" s="167" t="str">
        <f>VLOOKUP(K27,'пр.взвешивания'!D6:G31,2,FALSE)</f>
        <v>ЦФО Тверская Тверь МО</v>
      </c>
      <c r="M27" s="166"/>
      <c r="N27" s="181"/>
      <c r="O27" s="182"/>
      <c r="P27" s="166"/>
    </row>
    <row r="28" spans="1:16" ht="12.75">
      <c r="A28" s="176"/>
      <c r="B28" s="168"/>
      <c r="C28" s="168"/>
      <c r="D28" s="168"/>
      <c r="E28" s="179"/>
      <c r="F28" s="180"/>
      <c r="G28" s="183"/>
      <c r="H28" s="176"/>
      <c r="I28" s="176"/>
      <c r="J28" s="168"/>
      <c r="K28" s="168"/>
      <c r="L28" s="168"/>
      <c r="M28" s="176"/>
      <c r="N28" s="180"/>
      <c r="O28" s="183"/>
      <c r="P28" s="176"/>
    </row>
    <row r="29" spans="1:16" ht="12.75" customHeight="1">
      <c r="A29" s="166">
        <v>4</v>
      </c>
      <c r="B29" s="167" t="str">
        <f>VLOOKUP(A29,'пр.взвешивания'!B8:E33,2,FALSE)</f>
        <v>КУРОЧКИНА Алина Сергеевна</v>
      </c>
      <c r="C29" s="167" t="str">
        <f>VLOOKUP(B29,'пр.взвешивания'!C8:F33,2,FALSE)</f>
        <v>24.02.94 кмс</v>
      </c>
      <c r="D29" s="167" t="str">
        <f>VLOOKUP(C29,'пр.взвешивания'!D8:G33,2,FALSE)</f>
        <v>ЦФО Брянская Брянск Д</v>
      </c>
      <c r="E29" s="174"/>
      <c r="F29" s="174"/>
      <c r="G29" s="166"/>
      <c r="H29" s="166"/>
      <c r="I29" s="166">
        <v>6</v>
      </c>
      <c r="J29" s="167" t="str">
        <f>VLOOKUP(I29,'пр.взвешивания'!B8:E33,2,FALSE)</f>
        <v>МОГИЛЬНИКОВА Виктория Юрьевна</v>
      </c>
      <c r="K29" s="167" t="str">
        <f>VLOOKUP(J29,'пр.взвешивания'!C8:F33,2,FALSE)</f>
        <v>26.07.93 кмс</v>
      </c>
      <c r="L29" s="167" t="str">
        <f>VLOOKUP(K29,'пр.взвешивания'!D8:G33,2,FALSE)</f>
        <v>СФО Томская Северск РССС</v>
      </c>
      <c r="M29" s="166"/>
      <c r="N29" s="174"/>
      <c r="O29" s="166"/>
      <c r="P29" s="166"/>
    </row>
    <row r="30" spans="1:16" ht="13.5" thickBot="1">
      <c r="A30" s="184"/>
      <c r="B30" s="173"/>
      <c r="C30" s="173"/>
      <c r="D30" s="173"/>
      <c r="E30" s="184"/>
      <c r="F30" s="184"/>
      <c r="G30" s="184"/>
      <c r="H30" s="184"/>
      <c r="I30" s="184"/>
      <c r="J30" s="173"/>
      <c r="K30" s="173"/>
      <c r="L30" s="173"/>
      <c r="M30" s="184"/>
      <c r="N30" s="184"/>
      <c r="O30" s="184"/>
      <c r="P30" s="184"/>
    </row>
    <row r="31" spans="1:16" ht="12.75" customHeight="1">
      <c r="A31" s="185">
        <v>3</v>
      </c>
      <c r="B31" s="177" t="str">
        <f>VLOOKUP(A31,'пр.взвешивания'!B10:E35,2,FALSE)</f>
        <v>ГИНИЯТУЛЛИНА Зилия Ирековна</v>
      </c>
      <c r="C31" s="177" t="str">
        <f>VLOOKUP(B31,'пр.взвешивания'!C10:F35,2,FALSE)</f>
        <v>06.06.92 кмс</v>
      </c>
      <c r="D31" s="177" t="str">
        <f>VLOOKUP(C31,'пр.взвешивания'!D10:G35,2,FALSE)</f>
        <v>ПФО Татарстан Казань МО</v>
      </c>
      <c r="E31" s="186"/>
      <c r="F31" s="187"/>
      <c r="G31" s="188"/>
      <c r="H31" s="189"/>
      <c r="I31" s="185">
        <v>5</v>
      </c>
      <c r="J31" s="177" t="str">
        <f>VLOOKUP(I31,'пр.взвешивания'!B10:E35,2,FALSE)</f>
        <v>ГОРЕЛИКОВА Анна Вадимовна</v>
      </c>
      <c r="K31" s="177" t="str">
        <f>VLOOKUP(J31,'пр.взвешивания'!C10:F35,2,FALSE)</f>
        <v>03.06.92  мс</v>
      </c>
      <c r="L31" s="177" t="str">
        <f>VLOOKUP(K31,'пр.взвешивания'!D10:G35,2,FALSE)</f>
        <v>ЮФО Краснодарский Крымск МО</v>
      </c>
      <c r="M31" s="185" t="s">
        <v>25</v>
      </c>
      <c r="N31" s="187"/>
      <c r="O31" s="188"/>
      <c r="P31" s="195"/>
    </row>
    <row r="32" spans="1:16" ht="12.75">
      <c r="A32" s="180"/>
      <c r="B32" s="168"/>
      <c r="C32" s="168"/>
      <c r="D32" s="168"/>
      <c r="E32" s="179"/>
      <c r="F32" s="180"/>
      <c r="G32" s="183"/>
      <c r="H32" s="180"/>
      <c r="I32" s="180"/>
      <c r="J32" s="168"/>
      <c r="K32" s="168"/>
      <c r="L32" s="168"/>
      <c r="M32" s="176"/>
      <c r="N32" s="180"/>
      <c r="O32" s="183"/>
      <c r="P32" s="180"/>
    </row>
    <row r="33" spans="1:16" ht="12.75" customHeight="1">
      <c r="A33" s="166">
        <v>2</v>
      </c>
      <c r="B33" s="167" t="str">
        <f>VLOOKUP(A33,'пр.взвешивания'!B6:E31,2,FALSE)</f>
        <v>ТРЕСНИЦКАЯ Александра Николаевна</v>
      </c>
      <c r="C33" s="167" t="str">
        <f>VLOOKUP(B33,'пр.взвешивания'!C6:F31,2,FALSE)</f>
        <v>13.07.93 кмс</v>
      </c>
      <c r="D33" s="167" t="str">
        <f>VLOOKUP(C33,'пр.взвешивания'!D6:G31,2,FALSE)</f>
        <v>ЮФО Ростовская Новочеркасск ЛОК</v>
      </c>
      <c r="E33" s="174"/>
      <c r="F33" s="174"/>
      <c r="G33" s="166"/>
      <c r="H33" s="166"/>
      <c r="I33" s="18"/>
      <c r="J33" s="18"/>
      <c r="K33" s="18"/>
      <c r="L33" s="18"/>
      <c r="M33" s="18"/>
      <c r="N33" s="18"/>
      <c r="O33" s="18"/>
      <c r="P33" s="18"/>
    </row>
    <row r="34" spans="1:16" ht="12.75">
      <c r="A34" s="180"/>
      <c r="B34" s="168"/>
      <c r="C34" s="168"/>
      <c r="D34" s="168"/>
      <c r="E34" s="180"/>
      <c r="F34" s="180"/>
      <c r="G34" s="180"/>
      <c r="H34" s="180"/>
      <c r="I34" s="18"/>
      <c r="J34" s="18"/>
      <c r="K34" s="18"/>
      <c r="L34" s="18"/>
      <c r="M34" s="18"/>
      <c r="N34" s="18"/>
      <c r="O34" s="18"/>
      <c r="P34" s="18"/>
    </row>
    <row r="35" spans="1:16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21.75" customHeight="1">
      <c r="A38" s="164" t="s">
        <v>17</v>
      </c>
      <c r="B38" s="164"/>
      <c r="C38" s="164"/>
      <c r="D38" s="164"/>
      <c r="E38" s="164"/>
      <c r="F38" s="164"/>
      <c r="G38" s="164"/>
      <c r="H38" s="164"/>
      <c r="I38" s="164" t="s">
        <v>17</v>
      </c>
      <c r="J38" s="164"/>
      <c r="K38" s="164"/>
      <c r="L38" s="164"/>
      <c r="M38" s="164"/>
      <c r="N38" s="164"/>
      <c r="O38" s="164"/>
      <c r="P38" s="164"/>
    </row>
    <row r="39" spans="1:16" ht="24.75" customHeight="1">
      <c r="A39" s="3" t="s">
        <v>32</v>
      </c>
      <c r="B39" s="3" t="s">
        <v>18</v>
      </c>
      <c r="C39" s="3"/>
      <c r="D39" s="3"/>
      <c r="E39" s="112" t="str">
        <f>HYPERLINK('пр.взвешивания'!E3)</f>
        <v>в.к.       52           кг.</v>
      </c>
      <c r="F39" s="3"/>
      <c r="G39" s="3"/>
      <c r="H39" s="3"/>
      <c r="I39" s="3" t="s">
        <v>33</v>
      </c>
      <c r="J39" s="3" t="s">
        <v>18</v>
      </c>
      <c r="K39" s="3"/>
      <c r="L39" s="3"/>
      <c r="M39" s="112" t="str">
        <f>HYPERLINK('пр.взвешивания'!E3)</f>
        <v>в.к.       52           кг.</v>
      </c>
      <c r="N39" s="3"/>
      <c r="O39" s="3"/>
      <c r="P39" s="3"/>
    </row>
    <row r="40" spans="1:16" ht="12.75">
      <c r="A40" s="165" t="s">
        <v>1</v>
      </c>
      <c r="B40" s="165" t="s">
        <v>8</v>
      </c>
      <c r="C40" s="165" t="s">
        <v>9</v>
      </c>
      <c r="D40" s="165" t="s">
        <v>10</v>
      </c>
      <c r="E40" s="165" t="s">
        <v>19</v>
      </c>
      <c r="F40" s="165" t="s">
        <v>20</v>
      </c>
      <c r="G40" s="165" t="s">
        <v>21</v>
      </c>
      <c r="H40" s="165" t="s">
        <v>22</v>
      </c>
      <c r="I40" s="165" t="s">
        <v>1</v>
      </c>
      <c r="J40" s="165" t="s">
        <v>8</v>
      </c>
      <c r="K40" s="165" t="s">
        <v>9</v>
      </c>
      <c r="L40" s="165" t="s">
        <v>10</v>
      </c>
      <c r="M40" s="165" t="s">
        <v>19</v>
      </c>
      <c r="N40" s="165" t="s">
        <v>20</v>
      </c>
      <c r="O40" s="165" t="s">
        <v>21</v>
      </c>
      <c r="P40" s="165" t="s">
        <v>22</v>
      </c>
    </row>
    <row r="41" spans="1:16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</row>
    <row r="42" spans="1:16" ht="12.75" customHeight="1">
      <c r="A42" s="165">
        <v>8</v>
      </c>
      <c r="B42" s="167" t="str">
        <f>VLOOKUP(A42,'пр.взвешивания'!B6:E31,2,FALSE)</f>
        <v>ДИНДЮК Анастасия Александровна</v>
      </c>
      <c r="C42" s="167" t="str">
        <f>VLOOKUP(B42,'пр.взвешивания'!C6:F31,2,FALSE)</f>
        <v>26.04.92 мс</v>
      </c>
      <c r="D42" s="167" t="str">
        <f>VLOOKUP(C42,'пр.взвешивания'!D6:G31,2,FALSE)</f>
        <v>СФО Новосибирская Болотное МО</v>
      </c>
      <c r="E42" s="169"/>
      <c r="F42" s="170"/>
      <c r="G42" s="171"/>
      <c r="H42" s="165"/>
      <c r="I42" s="165">
        <v>11</v>
      </c>
      <c r="J42" s="167" t="str">
        <f>VLOOKUP(I42,'пр.взвешивания'!B6:E31,2,FALSE)</f>
        <v>ГРИБОВА Елена Александровна</v>
      </c>
      <c r="K42" s="167" t="str">
        <f>VLOOKUP(J42,'пр.взвешивания'!C6:F31,2,FALSE)</f>
        <v>18.09.94 кмс</v>
      </c>
      <c r="L42" s="167" t="str">
        <f>VLOOKUP(K42,'пр.взвешивания'!D6:G31,2,FALSE)</f>
        <v>ЦФО Ярославская Рыбинск ПР</v>
      </c>
      <c r="M42" s="169"/>
      <c r="N42" s="170"/>
      <c r="O42" s="171"/>
      <c r="P42" s="165"/>
    </row>
    <row r="43" spans="1:16" ht="12.75">
      <c r="A43" s="165"/>
      <c r="B43" s="168"/>
      <c r="C43" s="168"/>
      <c r="D43" s="168"/>
      <c r="E43" s="169"/>
      <c r="F43" s="169"/>
      <c r="G43" s="171"/>
      <c r="H43" s="165"/>
      <c r="I43" s="165"/>
      <c r="J43" s="168"/>
      <c r="K43" s="168"/>
      <c r="L43" s="168"/>
      <c r="M43" s="169"/>
      <c r="N43" s="169"/>
      <c r="O43" s="171"/>
      <c r="P43" s="165"/>
    </row>
    <row r="44" spans="1:16" ht="12.75" customHeight="1">
      <c r="A44" s="166">
        <v>9</v>
      </c>
      <c r="B44" s="167" t="str">
        <f>VLOOKUP(A44,'пр.взвешивания'!B8:E33,2,FALSE)</f>
        <v>ЗАЙЦЕВА Анна Александровна</v>
      </c>
      <c r="C44" s="167" t="str">
        <f>VLOOKUP(B44,'пр.взвешивания'!C8:F33,2,FALSE)</f>
        <v>20.05.93 кмс</v>
      </c>
      <c r="D44" s="167" t="str">
        <f>VLOOKUP(C44,'пр.взвешивания'!D8:G33,2,FALSE)</f>
        <v>Москва МКС</v>
      </c>
      <c r="E44" s="174"/>
      <c r="F44" s="174"/>
      <c r="G44" s="166"/>
      <c r="H44" s="166"/>
      <c r="I44" s="166">
        <v>12</v>
      </c>
      <c r="J44" s="167" t="str">
        <f>VLOOKUP(I44,'пр.взвешивания'!B8:E33,2,FALSE)</f>
        <v>ХАМИДУЛЛИНА Дарья Михайловна</v>
      </c>
      <c r="K44" s="167" t="str">
        <f>VLOOKUP(J44,'пр.взвешивания'!C8:F33,2,FALSE)</f>
        <v>28.06.93 кмс</v>
      </c>
      <c r="L44" s="167" t="str">
        <f>VLOOKUP(K44,'пр.взвешивания'!D8:G33,2,FALSE)</f>
        <v>ДВФО Камчатский П.Камчатский МО</v>
      </c>
      <c r="M44" s="174"/>
      <c r="N44" s="174"/>
      <c r="O44" s="166"/>
      <c r="P44" s="166"/>
    </row>
    <row r="45" spans="1:16" ht="13.5" thickBot="1">
      <c r="A45" s="172"/>
      <c r="B45" s="173"/>
      <c r="C45" s="173"/>
      <c r="D45" s="173"/>
      <c r="E45" s="175"/>
      <c r="F45" s="175"/>
      <c r="G45" s="172"/>
      <c r="H45" s="172"/>
      <c r="I45" s="172"/>
      <c r="J45" s="173"/>
      <c r="K45" s="173"/>
      <c r="L45" s="173"/>
      <c r="M45" s="175"/>
      <c r="N45" s="175"/>
      <c r="O45" s="172"/>
      <c r="P45" s="172"/>
    </row>
    <row r="46" spans="1:16" ht="12.75" customHeight="1">
      <c r="A46" s="176">
        <v>10</v>
      </c>
      <c r="B46" s="177" t="str">
        <f>VLOOKUP(A46,'пр.взвешивания'!B10:E35,2,FALSE)</f>
        <v>ЕФИМОВА Анастасия Владимир</v>
      </c>
      <c r="C46" s="177" t="str">
        <f>VLOOKUP(B46,'пр.взвешивания'!C10:F35,2,FALSE)</f>
        <v>07.02.92 1</v>
      </c>
      <c r="D46" s="177" t="str">
        <f>VLOOKUP(C46,'пр.взвешивания'!D10:G35,2,FALSE)</f>
        <v>ПФО Чувашская Р. г.Чебоксары МО</v>
      </c>
      <c r="E46" s="190" t="s">
        <v>25</v>
      </c>
      <c r="F46" s="170"/>
      <c r="G46" s="171"/>
      <c r="H46" s="178"/>
      <c r="I46" s="190">
        <v>13</v>
      </c>
      <c r="J46" s="177" t="str">
        <f>VLOOKUP(I46,'пр.взвешивания'!B10:E35,2,FALSE)</f>
        <v>КУВАТОВА Регина Галиулловна</v>
      </c>
      <c r="K46" s="177" t="str">
        <f>VLOOKUP(J46,'пр.взвешивания'!C10:F35,2,FALSE)</f>
        <v>06.08.92 кмс</v>
      </c>
      <c r="L46" s="177" t="str">
        <f>VLOOKUP(K46,'пр.взвешивания'!D10:G35,2,FALSE)</f>
        <v>ПФО Оренбургская Кувандык ВС</v>
      </c>
      <c r="M46" s="190" t="s">
        <v>25</v>
      </c>
      <c r="N46" s="191"/>
      <c r="O46" s="192"/>
      <c r="P46" s="193"/>
    </row>
    <row r="47" spans="1:16" ht="12.75">
      <c r="A47" s="165"/>
      <c r="B47" s="168"/>
      <c r="C47" s="168"/>
      <c r="D47" s="168"/>
      <c r="E47" s="165"/>
      <c r="F47" s="169"/>
      <c r="G47" s="171"/>
      <c r="H47" s="165"/>
      <c r="I47" s="165"/>
      <c r="J47" s="168"/>
      <c r="K47" s="168"/>
      <c r="L47" s="168"/>
      <c r="M47" s="165"/>
      <c r="N47" s="169"/>
      <c r="O47" s="171"/>
      <c r="P47" s="165"/>
    </row>
    <row r="48" spans="1:16" ht="21" customHeight="1">
      <c r="A48" s="3" t="s">
        <v>32</v>
      </c>
      <c r="B48" s="3" t="s">
        <v>23</v>
      </c>
      <c r="C48" s="3"/>
      <c r="D48" s="3"/>
      <c r="E48" s="112" t="str">
        <f>HYPERLINK('пр.взвешивания'!E3)</f>
        <v>в.к.       52          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112" t="str">
        <f>HYPERLINK('пр.взвешивания'!E3)</f>
        <v>в.к.       52           кг.</v>
      </c>
      <c r="N48" s="3"/>
      <c r="O48" s="3"/>
      <c r="P48" s="3"/>
    </row>
    <row r="49" spans="1:16" ht="12.75">
      <c r="A49" s="166" t="s">
        <v>1</v>
      </c>
      <c r="B49" s="166" t="s">
        <v>8</v>
      </c>
      <c r="C49" s="166" t="s">
        <v>9</v>
      </c>
      <c r="D49" s="166" t="s">
        <v>10</v>
      </c>
      <c r="E49" s="166" t="s">
        <v>19</v>
      </c>
      <c r="F49" s="166" t="s">
        <v>20</v>
      </c>
      <c r="G49" s="166" t="s">
        <v>21</v>
      </c>
      <c r="H49" s="166" t="s">
        <v>22</v>
      </c>
      <c r="I49" s="166" t="s">
        <v>1</v>
      </c>
      <c r="J49" s="166" t="s">
        <v>8</v>
      </c>
      <c r="K49" s="166" t="s">
        <v>9</v>
      </c>
      <c r="L49" s="166" t="s">
        <v>10</v>
      </c>
      <c r="M49" s="166" t="s">
        <v>19</v>
      </c>
      <c r="N49" s="166" t="s">
        <v>20</v>
      </c>
      <c r="O49" s="166" t="s">
        <v>21</v>
      </c>
      <c r="P49" s="166" t="s">
        <v>22</v>
      </c>
    </row>
    <row r="50" spans="1:16" ht="12.75">
      <c r="A50" s="180"/>
      <c r="B50" s="180"/>
      <c r="C50" s="180"/>
      <c r="D50" s="180"/>
      <c r="E50" s="180"/>
      <c r="F50" s="180"/>
      <c r="G50" s="180"/>
      <c r="H50" s="180"/>
      <c r="I50" s="180"/>
      <c r="J50" s="194"/>
      <c r="K50" s="180"/>
      <c r="L50" s="180"/>
      <c r="M50" s="180"/>
      <c r="N50" s="180"/>
      <c r="O50" s="180"/>
      <c r="P50" s="180"/>
    </row>
    <row r="51" spans="1:16" ht="12.75" customHeight="1">
      <c r="A51" s="166">
        <v>8</v>
      </c>
      <c r="B51" s="167" t="str">
        <f>VLOOKUP(A51,'пр.взвешивания'!B6:E31,2,FALSE)</f>
        <v>ДИНДЮК Анастасия Александровна</v>
      </c>
      <c r="C51" s="167" t="str">
        <f>VLOOKUP(B51,'пр.взвешивания'!C6:F31,2,FALSE)</f>
        <v>26.04.92 мс</v>
      </c>
      <c r="D51" s="167" t="str">
        <f>VLOOKUP(C51,'пр.взвешивания'!D6:G31,2,FALSE)</f>
        <v>СФО Новосибирская Болотное МО</v>
      </c>
      <c r="E51" s="174"/>
      <c r="F51" s="181"/>
      <c r="G51" s="182"/>
      <c r="H51" s="166"/>
      <c r="I51" s="166">
        <v>11</v>
      </c>
      <c r="J51" s="167" t="str">
        <f>VLOOKUP(I51,'пр.взвешивания'!B6:E31,2,FALSE)</f>
        <v>ГРИБОВА Елена Александровна</v>
      </c>
      <c r="K51" s="167" t="str">
        <f>VLOOKUP(J51,'пр.взвешивания'!C6:F31,2,FALSE)</f>
        <v>18.09.94 кмс</v>
      </c>
      <c r="L51" s="167" t="str">
        <f>VLOOKUP(K51,'пр.взвешивания'!D6:G31,2,FALSE)</f>
        <v>ЦФО Ярославская Рыбинск ПР</v>
      </c>
      <c r="M51" s="166"/>
      <c r="N51" s="181"/>
      <c r="O51" s="182"/>
      <c r="P51" s="166"/>
    </row>
    <row r="52" spans="1:16" ht="12.75">
      <c r="A52" s="176"/>
      <c r="B52" s="168"/>
      <c r="C52" s="168"/>
      <c r="D52" s="168"/>
      <c r="E52" s="179"/>
      <c r="F52" s="180"/>
      <c r="G52" s="183"/>
      <c r="H52" s="176"/>
      <c r="I52" s="176"/>
      <c r="J52" s="168"/>
      <c r="K52" s="168"/>
      <c r="L52" s="168"/>
      <c r="M52" s="176"/>
      <c r="N52" s="180"/>
      <c r="O52" s="183"/>
      <c r="P52" s="176"/>
    </row>
    <row r="53" spans="1:16" ht="12.75" customHeight="1">
      <c r="A53" s="166">
        <v>10</v>
      </c>
      <c r="B53" s="167" t="str">
        <f>VLOOKUP(A53,'пр.взвешивания'!B8:E33,2,FALSE)</f>
        <v>ЕФИМОВА Анастасия Владимир</v>
      </c>
      <c r="C53" s="167" t="str">
        <f>VLOOKUP(B53,'пр.взвешивания'!C8:F33,2,FALSE)</f>
        <v>07.02.92 1</v>
      </c>
      <c r="D53" s="167" t="str">
        <f>VLOOKUP(C53,'пр.взвешивания'!D8:G33,2,FALSE)</f>
        <v>ПФО Чувашская Р. г.Чебоксары МО</v>
      </c>
      <c r="E53" s="174"/>
      <c r="F53" s="174"/>
      <c r="G53" s="166"/>
      <c r="H53" s="166"/>
      <c r="I53" s="166">
        <v>13</v>
      </c>
      <c r="J53" s="167" t="str">
        <f>VLOOKUP(I53,'пр.взвешивания'!B8:E33,2,FALSE)</f>
        <v>КУВАТОВА Регина Галиулловна</v>
      </c>
      <c r="K53" s="167" t="str">
        <f>VLOOKUP(J53,'пр.взвешивания'!C8:F33,2,FALSE)</f>
        <v>06.08.92 кмс</v>
      </c>
      <c r="L53" s="167" t="str">
        <f>VLOOKUP(K53,'пр.взвешивания'!D8:G33,2,FALSE)</f>
        <v>ПФО Оренбургская Кувандык ВС</v>
      </c>
      <c r="M53" s="166"/>
      <c r="N53" s="174"/>
      <c r="O53" s="166"/>
      <c r="P53" s="166"/>
    </row>
    <row r="54" spans="1:16" ht="13.5" thickBot="1">
      <c r="A54" s="184"/>
      <c r="B54" s="173"/>
      <c r="C54" s="173"/>
      <c r="D54" s="173"/>
      <c r="E54" s="184"/>
      <c r="F54" s="184"/>
      <c r="G54" s="184"/>
      <c r="H54" s="184"/>
      <c r="I54" s="184"/>
      <c r="J54" s="173"/>
      <c r="K54" s="173"/>
      <c r="L54" s="173"/>
      <c r="M54" s="184"/>
      <c r="N54" s="184"/>
      <c r="O54" s="184"/>
      <c r="P54" s="184"/>
    </row>
    <row r="55" spans="1:16" ht="12.75" customHeight="1">
      <c r="A55" s="185">
        <v>9</v>
      </c>
      <c r="B55" s="177" t="str">
        <f>VLOOKUP(A55,'пр.взвешивания'!B10:E35,2,FALSE)</f>
        <v>ЗАЙЦЕВА Анна Александровна</v>
      </c>
      <c r="C55" s="177" t="str">
        <f>VLOOKUP(B55,'пр.взвешивания'!C10:F35,2,FALSE)</f>
        <v>20.05.93 кмс</v>
      </c>
      <c r="D55" s="177" t="str">
        <f>VLOOKUP(C55,'пр.взвешивания'!D10:G35,2,FALSE)</f>
        <v>Москва МКС</v>
      </c>
      <c r="E55" s="190" t="s">
        <v>25</v>
      </c>
      <c r="F55" s="187"/>
      <c r="G55" s="188"/>
      <c r="H55" s="189"/>
      <c r="I55" s="185">
        <v>12</v>
      </c>
      <c r="J55" s="177" t="str">
        <f>VLOOKUP(I55,'пр.взвешивания'!B10:E35,2,FALSE)</f>
        <v>ХАМИДУЛЛИНА Дарья Михайловна</v>
      </c>
      <c r="K55" s="177" t="str">
        <f>VLOOKUP(J55,'пр.взвешивания'!C10:F35,2,FALSE)</f>
        <v>28.06.93 кмс</v>
      </c>
      <c r="L55" s="177" t="str">
        <f>VLOOKUP(K55,'пр.взвешивания'!D10:G35,2,FALSE)</f>
        <v>ДВФО Камчатский П.Камчатский МО</v>
      </c>
      <c r="M55" s="185" t="s">
        <v>25</v>
      </c>
      <c r="N55" s="187"/>
      <c r="O55" s="188"/>
      <c r="P55" s="195"/>
    </row>
    <row r="56" spans="1:16" ht="12.75">
      <c r="A56" s="180"/>
      <c r="B56" s="168"/>
      <c r="C56" s="168"/>
      <c r="D56" s="168"/>
      <c r="E56" s="165"/>
      <c r="F56" s="180"/>
      <c r="G56" s="183"/>
      <c r="H56" s="180"/>
      <c r="I56" s="180"/>
      <c r="J56" s="168"/>
      <c r="K56" s="168"/>
      <c r="L56" s="168"/>
      <c r="M56" s="176"/>
      <c r="N56" s="180"/>
      <c r="O56" s="183"/>
      <c r="P56" s="180"/>
    </row>
    <row r="57" spans="1:16" ht="22.5" customHeight="1">
      <c r="A57" s="3" t="s">
        <v>32</v>
      </c>
      <c r="B57" s="3" t="s">
        <v>24</v>
      </c>
      <c r="C57" s="3"/>
      <c r="D57" s="3"/>
      <c r="E57" s="112" t="str">
        <f>HYPERLINK('пр.взвешивания'!E3)</f>
        <v>в.к.       52           кг.</v>
      </c>
      <c r="F57" s="3"/>
      <c r="G57" s="3"/>
      <c r="H57" s="3"/>
      <c r="I57" s="3" t="s">
        <v>33</v>
      </c>
      <c r="J57" s="3" t="s">
        <v>24</v>
      </c>
      <c r="K57" s="3"/>
      <c r="L57" s="3"/>
      <c r="M57" s="112" t="str">
        <f>HYPERLINK('пр.взвешивания'!E3)</f>
        <v>в.к.       52           кг.</v>
      </c>
      <c r="N57" s="3"/>
      <c r="O57" s="3"/>
      <c r="P57" s="3"/>
    </row>
    <row r="58" spans="1:16" ht="12.75">
      <c r="A58" s="166" t="s">
        <v>1</v>
      </c>
      <c r="B58" s="166" t="s">
        <v>8</v>
      </c>
      <c r="C58" s="166" t="s">
        <v>9</v>
      </c>
      <c r="D58" s="166" t="s">
        <v>10</v>
      </c>
      <c r="E58" s="166" t="s">
        <v>19</v>
      </c>
      <c r="F58" s="166" t="s">
        <v>20</v>
      </c>
      <c r="G58" s="166" t="s">
        <v>21</v>
      </c>
      <c r="H58" s="166" t="s">
        <v>22</v>
      </c>
      <c r="I58" s="166" t="s">
        <v>1</v>
      </c>
      <c r="J58" s="166" t="s">
        <v>8</v>
      </c>
      <c r="K58" s="166" t="s">
        <v>9</v>
      </c>
      <c r="L58" s="166" t="s">
        <v>10</v>
      </c>
      <c r="M58" s="166" t="s">
        <v>19</v>
      </c>
      <c r="N58" s="166" t="s">
        <v>20</v>
      </c>
      <c r="O58" s="166" t="s">
        <v>21</v>
      </c>
      <c r="P58" s="166" t="s">
        <v>22</v>
      </c>
    </row>
    <row r="59" spans="1:16" ht="12.7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2.75" customHeight="1">
      <c r="A60" s="166">
        <v>10</v>
      </c>
      <c r="B60" s="167" t="str">
        <f>VLOOKUP(A60,'пр.взвешивания'!B6:E31,2,FALSE)</f>
        <v>ЕФИМОВА Анастасия Владимир</v>
      </c>
      <c r="C60" s="167" t="str">
        <f>VLOOKUP(B60,'пр.взвешивания'!C6:F31,2,FALSE)</f>
        <v>07.02.92 1</v>
      </c>
      <c r="D60" s="167" t="str">
        <f>VLOOKUP(C60,'пр.взвешивания'!D6:G31,2,FALSE)</f>
        <v>ПФО Чувашская Р. г.Чебоксары МО</v>
      </c>
      <c r="E60" s="174"/>
      <c r="F60" s="181"/>
      <c r="G60" s="182"/>
      <c r="H60" s="166"/>
      <c r="I60" s="166">
        <v>13</v>
      </c>
      <c r="J60" s="167" t="str">
        <f>VLOOKUP(I60,'пр.взвешивания'!B6:E31,2,FALSE)</f>
        <v>КУВАТОВА Регина Галиулловна</v>
      </c>
      <c r="K60" s="167" t="str">
        <f>VLOOKUP(J60,'пр.взвешивания'!C6:F31,2,FALSE)</f>
        <v>06.08.92 кмс</v>
      </c>
      <c r="L60" s="167" t="str">
        <f>VLOOKUP(K60,'пр.взвешивания'!D6:G31,2,FALSE)</f>
        <v>ПФО Оренбургская Кувандык ВС</v>
      </c>
      <c r="M60" s="166"/>
      <c r="N60" s="181"/>
      <c r="O60" s="182"/>
      <c r="P60" s="166"/>
    </row>
    <row r="61" spans="1:16" ht="12.75">
      <c r="A61" s="176"/>
      <c r="B61" s="168"/>
      <c r="C61" s="168"/>
      <c r="D61" s="168"/>
      <c r="E61" s="179"/>
      <c r="F61" s="180"/>
      <c r="G61" s="183"/>
      <c r="H61" s="176"/>
      <c r="I61" s="176"/>
      <c r="J61" s="168"/>
      <c r="K61" s="168"/>
      <c r="L61" s="168"/>
      <c r="M61" s="176"/>
      <c r="N61" s="180"/>
      <c r="O61" s="183"/>
      <c r="P61" s="176"/>
    </row>
    <row r="62" spans="1:16" ht="12.75" customHeight="1">
      <c r="A62" s="166">
        <v>9</v>
      </c>
      <c r="B62" s="167" t="str">
        <f>VLOOKUP(A62,'пр.взвешивания'!B8:E33,2,FALSE)</f>
        <v>ЗАЙЦЕВА Анна Александровна</v>
      </c>
      <c r="C62" s="167" t="str">
        <f>VLOOKUP(B62,'пр.взвешивания'!C8:F33,2,FALSE)</f>
        <v>20.05.93 кмс</v>
      </c>
      <c r="D62" s="167" t="str">
        <f>VLOOKUP(C62,'пр.взвешивания'!D8:G33,2,FALSE)</f>
        <v>Москва МКС</v>
      </c>
      <c r="E62" s="174"/>
      <c r="F62" s="174"/>
      <c r="G62" s="166"/>
      <c r="H62" s="166"/>
      <c r="I62" s="166">
        <v>12</v>
      </c>
      <c r="J62" s="167" t="str">
        <f>VLOOKUP(I62,'пр.взвешивания'!B8:E33,2,FALSE)</f>
        <v>ХАМИДУЛЛИНА Дарья Михайловна</v>
      </c>
      <c r="K62" s="167" t="str">
        <f>VLOOKUP(J62,'пр.взвешивания'!C8:F33,2,FALSE)</f>
        <v>28.06.93 кмс</v>
      </c>
      <c r="L62" s="167" t="str">
        <f>VLOOKUP(K62,'пр.взвешивания'!D8:G33,2,FALSE)</f>
        <v>ДВФО Камчатский П.Камчатский МО</v>
      </c>
      <c r="M62" s="166"/>
      <c r="N62" s="174"/>
      <c r="O62" s="166"/>
      <c r="P62" s="166"/>
    </row>
    <row r="63" spans="1:16" ht="13.5" thickBot="1">
      <c r="A63" s="184"/>
      <c r="B63" s="173"/>
      <c r="C63" s="173"/>
      <c r="D63" s="173"/>
      <c r="E63" s="184"/>
      <c r="F63" s="184"/>
      <c r="G63" s="184"/>
      <c r="H63" s="184"/>
      <c r="I63" s="184"/>
      <c r="J63" s="173"/>
      <c r="K63" s="173"/>
      <c r="L63" s="173"/>
      <c r="M63" s="184"/>
      <c r="N63" s="184"/>
      <c r="O63" s="184"/>
      <c r="P63" s="184"/>
    </row>
    <row r="64" spans="1:16" ht="12.75" customHeight="1">
      <c r="A64" s="185">
        <v>8</v>
      </c>
      <c r="B64" s="177" t="str">
        <f>VLOOKUP(A64,'пр.взвешивания'!B10:E35,2,FALSE)</f>
        <v>ДИНДЮК Анастасия Александровна</v>
      </c>
      <c r="C64" s="177" t="str">
        <f>VLOOKUP(B64,'пр.взвешивания'!C10:F35,2,FALSE)</f>
        <v>26.04.92 мс</v>
      </c>
      <c r="D64" s="177" t="str">
        <f>VLOOKUP(C64,'пр.взвешивания'!D10:G35,2,FALSE)</f>
        <v>СФО Новосибирская Болотное МО</v>
      </c>
      <c r="E64" s="190" t="s">
        <v>25</v>
      </c>
      <c r="F64" s="187"/>
      <c r="G64" s="188"/>
      <c r="H64" s="189"/>
      <c r="I64" s="185">
        <v>11</v>
      </c>
      <c r="J64" s="177" t="str">
        <f>VLOOKUP(I64,'пр.взвешивания'!B10:E35,2,FALSE)</f>
        <v>ГРИБОВА Елена Александровна</v>
      </c>
      <c r="K64" s="177" t="str">
        <f>VLOOKUP(J64,'пр.взвешивания'!C10:F35,2,FALSE)</f>
        <v>18.09.94 кмс</v>
      </c>
      <c r="L64" s="177" t="str">
        <f>VLOOKUP(K64,'пр.взвешивания'!D10:G35,2,FALSE)</f>
        <v>ЦФО Ярославская Рыбинск ПР</v>
      </c>
      <c r="M64" s="185" t="s">
        <v>25</v>
      </c>
      <c r="N64" s="187"/>
      <c r="O64" s="188"/>
      <c r="P64" s="195"/>
    </row>
    <row r="65" spans="1:16" ht="12.75">
      <c r="A65" s="180"/>
      <c r="B65" s="168"/>
      <c r="C65" s="168"/>
      <c r="D65" s="168"/>
      <c r="E65" s="165"/>
      <c r="F65" s="180"/>
      <c r="G65" s="183"/>
      <c r="H65" s="180"/>
      <c r="I65" s="180"/>
      <c r="J65" s="168"/>
      <c r="K65" s="168"/>
      <c r="L65" s="168"/>
      <c r="M65" s="176"/>
      <c r="N65" s="180"/>
      <c r="O65" s="183"/>
      <c r="P65" s="180"/>
    </row>
    <row r="66" spans="1:16" ht="21" customHeight="1">
      <c r="A66" s="113"/>
      <c r="B66" s="10"/>
      <c r="C66" s="10"/>
      <c r="D66" s="10"/>
      <c r="E66" s="6"/>
      <c r="F66" s="113"/>
      <c r="G66" s="11"/>
      <c r="H66" s="113"/>
      <c r="I66" s="18"/>
      <c r="J66" s="18"/>
      <c r="K66" s="18"/>
      <c r="L66" s="18"/>
      <c r="M66" s="18"/>
      <c r="N66" s="18"/>
      <c r="O66" s="18"/>
      <c r="P66" s="18"/>
    </row>
    <row r="67" spans="1:29" ht="18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ht="20.25" customHeight="1">
      <c r="A68" s="3" t="s">
        <v>7</v>
      </c>
      <c r="B68" s="3" t="s">
        <v>38</v>
      </c>
      <c r="C68" s="3"/>
      <c r="D68" s="3"/>
      <c r="E68" s="112" t="str">
        <f>HYPERLINK('пр.взвешивания'!E3)</f>
        <v>в.к.       52           кг.</v>
      </c>
      <c r="F68" s="3"/>
      <c r="G68" s="3"/>
      <c r="H68" s="3"/>
      <c r="I68" s="3" t="s">
        <v>14</v>
      </c>
      <c r="J68" s="3" t="s">
        <v>38</v>
      </c>
      <c r="K68" s="3"/>
      <c r="L68" s="3"/>
      <c r="M68" s="112" t="str">
        <f>HYPERLINK('пр.взвешивания'!E3)</f>
        <v>в.к.       52           кг.</v>
      </c>
      <c r="N68" s="3"/>
      <c r="O68" s="3"/>
      <c r="P68" s="3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ht="12.75" customHeight="1">
      <c r="A69" s="166" t="s">
        <v>1</v>
      </c>
      <c r="B69" s="166" t="s">
        <v>8</v>
      </c>
      <c r="C69" s="166" t="s">
        <v>9</v>
      </c>
      <c r="D69" s="166" t="s">
        <v>10</v>
      </c>
      <c r="E69" s="166" t="s">
        <v>19</v>
      </c>
      <c r="F69" s="166" t="s">
        <v>20</v>
      </c>
      <c r="G69" s="166" t="s">
        <v>21</v>
      </c>
      <c r="H69" s="166" t="s">
        <v>22</v>
      </c>
      <c r="I69" s="166" t="s">
        <v>1</v>
      </c>
      <c r="J69" s="166" t="s">
        <v>8</v>
      </c>
      <c r="K69" s="166" t="s">
        <v>9</v>
      </c>
      <c r="L69" s="166" t="s">
        <v>10</v>
      </c>
      <c r="M69" s="166" t="s">
        <v>19</v>
      </c>
      <c r="N69" s="166" t="s">
        <v>20</v>
      </c>
      <c r="O69" s="166" t="s">
        <v>21</v>
      </c>
      <c r="P69" s="166" t="s">
        <v>22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1:29" ht="12.75">
      <c r="A71" s="166">
        <v>1</v>
      </c>
      <c r="B71" s="268" t="str">
        <f>VLOOKUP(A71,'пр.взвешивания'!B6:C31,2,FALSE)</f>
        <v>ТАРАСОВА Ольга Юрьевна</v>
      </c>
      <c r="C71" s="268" t="str">
        <f>VLOOKUP(B71,'пр.взвешивания'!C6:D31,2,FALSE)</f>
        <v>25.08.93 кмс</v>
      </c>
      <c r="D71" s="268" t="str">
        <f>VLOOKUP(C71,'пр.взвешивания'!D6:E31,2,FALSE)</f>
        <v>Москва МКС</v>
      </c>
      <c r="E71" s="174"/>
      <c r="F71" s="181"/>
      <c r="G71" s="182"/>
      <c r="H71" s="166"/>
      <c r="I71" s="166">
        <v>8</v>
      </c>
      <c r="J71" s="268" t="str">
        <f>VLOOKUP(I71,'пр.взвешивания'!B6:C31,2,FALSE)</f>
        <v>ДИНДЮК Анастасия Александровна</v>
      </c>
      <c r="K71" s="268" t="str">
        <f>VLOOKUP(J71,'пр.взвешивания'!C6:D31,2,FALSE)</f>
        <v>26.04.92 мс</v>
      </c>
      <c r="L71" s="268" t="str">
        <f>VLOOKUP(K71,'пр.взвешивания'!D6:E31,2,FALSE)</f>
        <v>СФО Новосибирская Болотное МО</v>
      </c>
      <c r="M71" s="174"/>
      <c r="N71" s="181"/>
      <c r="O71" s="182"/>
      <c r="P71" s="166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1:29" ht="12.75">
      <c r="A72" s="176"/>
      <c r="B72" s="177"/>
      <c r="C72" s="177"/>
      <c r="D72" s="177"/>
      <c r="E72" s="179"/>
      <c r="F72" s="196"/>
      <c r="G72" s="183"/>
      <c r="H72" s="176"/>
      <c r="I72" s="176"/>
      <c r="J72" s="177"/>
      <c r="K72" s="177"/>
      <c r="L72" s="177"/>
      <c r="M72" s="179"/>
      <c r="N72" s="196"/>
      <c r="O72" s="183"/>
      <c r="P72" s="176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1:29" ht="12.75">
      <c r="A73" s="166">
        <v>6</v>
      </c>
      <c r="B73" s="268" t="str">
        <f>VLOOKUP(A73,'пр.взвешивания'!B8:C31,2,FALSE)</f>
        <v>МОГИЛЬНИКОВА Виктория Юрьевна</v>
      </c>
      <c r="C73" s="268" t="str">
        <f>VLOOKUP(B73,'пр.взвешивания'!C8:D31,2,FALSE)</f>
        <v>26.07.93 кмс</v>
      </c>
      <c r="D73" s="268" t="str">
        <f>VLOOKUP(C73,'пр.взвешивания'!D8:E31,2,FALSE)</f>
        <v>СФО Томская Северск РССС</v>
      </c>
      <c r="E73" s="174"/>
      <c r="F73" s="174"/>
      <c r="G73" s="166"/>
      <c r="H73" s="166"/>
      <c r="I73" s="166">
        <v>11</v>
      </c>
      <c r="J73" s="268" t="str">
        <f>VLOOKUP(I73,'пр.взвешивания'!B6:E31,2,FALSE)</f>
        <v>ГРИБОВА Елена Александровна</v>
      </c>
      <c r="K73" s="268" t="str">
        <f>VLOOKUP(J73,'пр.взвешивания'!C6:F31,2,FALSE)</f>
        <v>18.09.94 кмс</v>
      </c>
      <c r="L73" s="268" t="str">
        <f>VLOOKUP(K73,'пр.взвешивания'!D6:G31,2,FALSE)</f>
        <v>ЦФО Ярославская Рыбинск ПР</v>
      </c>
      <c r="M73" s="174"/>
      <c r="N73" s="174"/>
      <c r="O73" s="166"/>
      <c r="P73" s="166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29" ht="13.5" thickBot="1">
      <c r="A74" s="172"/>
      <c r="B74" s="269"/>
      <c r="C74" s="269"/>
      <c r="D74" s="269"/>
      <c r="E74" s="175"/>
      <c r="F74" s="175"/>
      <c r="G74" s="172"/>
      <c r="H74" s="172"/>
      <c r="I74" s="172"/>
      <c r="J74" s="269"/>
      <c r="K74" s="269"/>
      <c r="L74" s="269"/>
      <c r="M74" s="175"/>
      <c r="N74" s="175"/>
      <c r="O74" s="172"/>
      <c r="P74" s="172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1:29" ht="12.75">
      <c r="A75" s="185">
        <v>5</v>
      </c>
      <c r="B75" s="270" t="str">
        <f>VLOOKUP(A75,'пр.взвешивания'!B10:C31,2,FALSE)</f>
        <v>ГОРЕЛИКОВА Анна Вадимовна</v>
      </c>
      <c r="C75" s="270" t="str">
        <f>VLOOKUP(B75,'пр.взвешивания'!C10:D31,2,FALSE)</f>
        <v>03.06.92  мс</v>
      </c>
      <c r="D75" s="270" t="str">
        <f>VLOOKUP(C75,'пр.взвешивания'!D10:E31,2,FALSE)</f>
        <v>ЮФО Краснодарский Крымск МО</v>
      </c>
      <c r="E75" s="186"/>
      <c r="F75" s="187"/>
      <c r="G75" s="188"/>
      <c r="H75" s="189"/>
      <c r="I75" s="185">
        <v>13</v>
      </c>
      <c r="J75" s="270" t="str">
        <f>VLOOKUP(I75,'пр.взвешивания'!B10:C31,2,FALSE)</f>
        <v>КУВАТОВА Регина Галиулловна</v>
      </c>
      <c r="K75" s="270" t="str">
        <f>VLOOKUP(J75,'пр.взвешивания'!C10:D31,2,FALSE)</f>
        <v>06.08.92 кмс</v>
      </c>
      <c r="L75" s="270" t="str">
        <f>VLOOKUP(K75,'пр.взвешивания'!D10:E31,2,FALSE)</f>
        <v>ПФО Оренбургская Кувандык ВС</v>
      </c>
      <c r="M75" s="186"/>
      <c r="N75" s="187"/>
      <c r="O75" s="188"/>
      <c r="P75" s="189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1:29" ht="12.75">
      <c r="A76" s="176"/>
      <c r="B76" s="177"/>
      <c r="C76" s="177"/>
      <c r="D76" s="177"/>
      <c r="E76" s="179"/>
      <c r="F76" s="196"/>
      <c r="G76" s="183"/>
      <c r="H76" s="271"/>
      <c r="I76" s="176"/>
      <c r="J76" s="177"/>
      <c r="K76" s="177"/>
      <c r="L76" s="177"/>
      <c r="M76" s="179"/>
      <c r="N76" s="196"/>
      <c r="O76" s="183"/>
      <c r="P76" s="271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1:29" ht="12.75">
      <c r="A77" s="166">
        <v>3</v>
      </c>
      <c r="B77" s="268" t="str">
        <f>VLOOKUP(A77,'пр.взвешивания'!B6:C31,2,FALSE)</f>
        <v>ГИНИЯТУЛЛИНА Зилия Ирековна</v>
      </c>
      <c r="C77" s="268" t="str">
        <f>VLOOKUP(B77,'пр.взвешивания'!C6:D31,2,FALSE)</f>
        <v>06.06.92 кмс</v>
      </c>
      <c r="D77" s="268" t="str">
        <f>VLOOKUP(C77,'пр.взвешивания'!D6:E31,2,FALSE)</f>
        <v>ПФО Татарстан Казань МО</v>
      </c>
      <c r="E77" s="174"/>
      <c r="F77" s="181"/>
      <c r="G77" s="182"/>
      <c r="H77" s="272"/>
      <c r="I77" s="166">
        <v>9</v>
      </c>
      <c r="J77" s="268" t="str">
        <f>VLOOKUP(I77,'пр.взвешивания'!B6:E31,2,FALSE)</f>
        <v>ЗАЙЦЕВА Анна Александровна</v>
      </c>
      <c r="K77" s="268" t="str">
        <f>VLOOKUP(J77,'пр.взвешивания'!C6:F31,2,FALSE)</f>
        <v>20.05.93 кмс</v>
      </c>
      <c r="L77" s="268" t="str">
        <f>VLOOKUP(K77,'пр.взвешивания'!D6:G31,2,FALSE)</f>
        <v>Москва МКС</v>
      </c>
      <c r="M77" s="174"/>
      <c r="N77" s="181"/>
      <c r="O77" s="182"/>
      <c r="P77" s="272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29" ht="12.75">
      <c r="A78" s="176"/>
      <c r="B78" s="177"/>
      <c r="C78" s="177"/>
      <c r="D78" s="177"/>
      <c r="E78" s="179"/>
      <c r="F78" s="196"/>
      <c r="G78" s="183"/>
      <c r="H78" s="271"/>
      <c r="I78" s="176"/>
      <c r="J78" s="177"/>
      <c r="K78" s="177"/>
      <c r="L78" s="177"/>
      <c r="M78" s="179"/>
      <c r="N78" s="196"/>
      <c r="O78" s="183"/>
      <c r="P78" s="271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29" ht="24.75" customHeight="1">
      <c r="A79" s="3" t="s">
        <v>7</v>
      </c>
      <c r="B79" s="3" t="s">
        <v>39</v>
      </c>
      <c r="C79" s="3"/>
      <c r="D79" s="3"/>
      <c r="E79" s="112" t="str">
        <f>HYPERLINK('пр.взвешивания'!E3)</f>
        <v>в.к.       52           кг.</v>
      </c>
      <c r="F79" s="3"/>
      <c r="G79" s="3"/>
      <c r="H79" s="3"/>
      <c r="I79" s="3" t="s">
        <v>14</v>
      </c>
      <c r="J79" s="3" t="s">
        <v>39</v>
      </c>
      <c r="K79" s="3"/>
      <c r="L79" s="3"/>
      <c r="M79" s="112" t="str">
        <f>HYPERLINK('пр.взвешивания'!E3)</f>
        <v>в.к.       52           кг.</v>
      </c>
      <c r="N79" s="3"/>
      <c r="O79" s="3"/>
      <c r="P79" s="3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1:29" ht="12.75">
      <c r="A80" s="166" t="s">
        <v>1</v>
      </c>
      <c r="B80" s="166" t="s">
        <v>8</v>
      </c>
      <c r="C80" s="166" t="s">
        <v>9</v>
      </c>
      <c r="D80" s="166" t="s">
        <v>10</v>
      </c>
      <c r="E80" s="166" t="s">
        <v>19</v>
      </c>
      <c r="F80" s="166" t="s">
        <v>20</v>
      </c>
      <c r="G80" s="166" t="s">
        <v>21</v>
      </c>
      <c r="H80" s="166" t="s">
        <v>22</v>
      </c>
      <c r="I80" s="166" t="s">
        <v>1</v>
      </c>
      <c r="J80" s="166" t="s">
        <v>8</v>
      </c>
      <c r="K80" s="166" t="s">
        <v>9</v>
      </c>
      <c r="L80" s="166" t="s">
        <v>10</v>
      </c>
      <c r="M80" s="166" t="s">
        <v>19</v>
      </c>
      <c r="N80" s="166" t="s">
        <v>20</v>
      </c>
      <c r="O80" s="166" t="s">
        <v>21</v>
      </c>
      <c r="P80" s="166" t="s">
        <v>22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1:29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1:29" ht="12.75">
      <c r="A82" s="166">
        <v>1</v>
      </c>
      <c r="B82" s="268" t="str">
        <f>VLOOKUP(A82,'пр.взвешивания'!B6:C31,2,FALSE)</f>
        <v>ТАРАСОВА Ольга Юрьевна</v>
      </c>
      <c r="C82" s="268" t="str">
        <f>VLOOKUP(B82,'пр.взвешивания'!C6:D31,2,FALSE)</f>
        <v>25.08.93 кмс</v>
      </c>
      <c r="D82" s="268" t="str">
        <f>VLOOKUP(C82,'пр.взвешивания'!D6:E31,2,FALSE)</f>
        <v>Москва МКС</v>
      </c>
      <c r="E82" s="174"/>
      <c r="F82" s="181"/>
      <c r="G82" s="182"/>
      <c r="H82" s="166"/>
      <c r="I82" s="166">
        <v>8</v>
      </c>
      <c r="J82" s="268" t="str">
        <f>VLOOKUP(I82,'пр.взвешивания'!B6:C31,2,FALSE)</f>
        <v>ДИНДЮК Анастасия Александровна</v>
      </c>
      <c r="K82" s="268" t="str">
        <f>VLOOKUP(J82,'пр.взвешивания'!C6:D31,2,FALSE)</f>
        <v>26.04.92 мс</v>
      </c>
      <c r="L82" s="268" t="str">
        <f>VLOOKUP(K82,'пр.взвешивания'!D6:E31,2,FALSE)</f>
        <v>СФО Новосибирская Болотное МО</v>
      </c>
      <c r="M82" s="174"/>
      <c r="N82" s="181"/>
      <c r="O82" s="182"/>
      <c r="P82" s="166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1:29" ht="12.75">
      <c r="A83" s="176"/>
      <c r="B83" s="177"/>
      <c r="C83" s="177"/>
      <c r="D83" s="177"/>
      <c r="E83" s="179"/>
      <c r="F83" s="196"/>
      <c r="G83" s="183"/>
      <c r="H83" s="176"/>
      <c r="I83" s="176"/>
      <c r="J83" s="177"/>
      <c r="K83" s="177"/>
      <c r="L83" s="177"/>
      <c r="M83" s="179"/>
      <c r="N83" s="196"/>
      <c r="O83" s="183"/>
      <c r="P83" s="176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</row>
    <row r="84" spans="1:29" ht="12.75">
      <c r="A84" s="166">
        <v>5</v>
      </c>
      <c r="B84" s="268" t="str">
        <f>VLOOKUP(A84,'пр.взвешивания'!B8:C31,2,FALSE)</f>
        <v>ГОРЕЛИКОВА Анна Вадимовна</v>
      </c>
      <c r="C84" s="268" t="str">
        <f>VLOOKUP(B84,'пр.взвешивания'!C8:D31,2,FALSE)</f>
        <v>03.06.92  мс</v>
      </c>
      <c r="D84" s="268" t="str">
        <f>VLOOKUP(C84,'пр.взвешивания'!D8:E31,2,FALSE)</f>
        <v>ЮФО Краснодарский Крымск МО</v>
      </c>
      <c r="E84" s="174"/>
      <c r="F84" s="174"/>
      <c r="G84" s="166"/>
      <c r="H84" s="166"/>
      <c r="I84" s="166">
        <v>13</v>
      </c>
      <c r="J84" s="268" t="str">
        <f>VLOOKUP(I84,'пр.взвешивания'!B8:C31,2,FALSE)</f>
        <v>КУВАТОВА Регина Галиулловна</v>
      </c>
      <c r="K84" s="268" t="str">
        <f>VLOOKUP(J84,'пр.взвешивания'!C8:D31,2,FALSE)</f>
        <v>06.08.92 кмс</v>
      </c>
      <c r="L84" s="268" t="str">
        <f>VLOOKUP(K84,'пр.взвешивания'!D8:E31,2,FALSE)</f>
        <v>ПФО Оренбургская Кувандык ВС</v>
      </c>
      <c r="M84" s="174"/>
      <c r="N84" s="174"/>
      <c r="O84" s="166"/>
      <c r="P84" s="166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</row>
    <row r="85" spans="1:29" ht="13.5" thickBot="1">
      <c r="A85" s="172"/>
      <c r="B85" s="269"/>
      <c r="C85" s="269"/>
      <c r="D85" s="269"/>
      <c r="E85" s="175"/>
      <c r="F85" s="175"/>
      <c r="G85" s="172"/>
      <c r="H85" s="172"/>
      <c r="I85" s="172"/>
      <c r="J85" s="269"/>
      <c r="K85" s="269"/>
      <c r="L85" s="269"/>
      <c r="M85" s="175"/>
      <c r="N85" s="175"/>
      <c r="O85" s="172"/>
      <c r="P85" s="172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1:29" ht="12.75">
      <c r="A86" s="185">
        <v>3</v>
      </c>
      <c r="B86" s="273" t="str">
        <f>VLOOKUP(A86,'пр.взвешивания'!B6:C31,2,FALSE)</f>
        <v>ГИНИЯТУЛЛИНА Зилия Ирековна</v>
      </c>
      <c r="C86" s="273" t="str">
        <f>VLOOKUP(B86,'пр.взвешивания'!C6:D31,2,FALSE)</f>
        <v>06.06.92 кмс</v>
      </c>
      <c r="D86" s="273" t="str">
        <f>VLOOKUP(C86,'пр.взвешивания'!D6:E31,2,FALSE)</f>
        <v>ПФО Татарстан Казань МО</v>
      </c>
      <c r="E86" s="186"/>
      <c r="F86" s="187"/>
      <c r="G86" s="188"/>
      <c r="H86" s="189"/>
      <c r="I86" s="185">
        <v>9</v>
      </c>
      <c r="J86" s="270" t="str">
        <f>VLOOKUP(I86,'пр.взвешивания'!B10:C31,2,FALSE)</f>
        <v>ЗАЙЦЕВА Анна Александровна</v>
      </c>
      <c r="K86" s="270" t="str">
        <f>VLOOKUP(J86,'пр.взвешивания'!C10:D31,2,FALSE)</f>
        <v>20.05.93 кмс</v>
      </c>
      <c r="L86" s="270" t="str">
        <f>VLOOKUP(K86,'пр.взвешивания'!D10:E31,2,FALSE)</f>
        <v>Москва МКС</v>
      </c>
      <c r="M86" s="186"/>
      <c r="N86" s="187"/>
      <c r="O86" s="188"/>
      <c r="P86" s="189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1:29" ht="12.75">
      <c r="A87" s="176"/>
      <c r="B87" s="177"/>
      <c r="C87" s="177"/>
      <c r="D87" s="177"/>
      <c r="E87" s="179"/>
      <c r="F87" s="196"/>
      <c r="G87" s="183"/>
      <c r="H87" s="271"/>
      <c r="I87" s="176"/>
      <c r="J87" s="177"/>
      <c r="K87" s="177"/>
      <c r="L87" s="177"/>
      <c r="M87" s="179"/>
      <c r="N87" s="196"/>
      <c r="O87" s="183"/>
      <c r="P87" s="271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1:29" ht="12.75">
      <c r="A88" s="166">
        <v>6</v>
      </c>
      <c r="B88" s="270" t="str">
        <f>VLOOKUP(A88,'пр.взвешивания'!B6:E31,2,FALSE)</f>
        <v>МОГИЛЬНИКОВА Виктория Юрьевна</v>
      </c>
      <c r="C88" s="270" t="str">
        <f>VLOOKUP(B88,'пр.взвешивания'!C6:F31,2,FALSE)</f>
        <v>26.07.93 кмс</v>
      </c>
      <c r="D88" s="270" t="str">
        <f>VLOOKUP(C88,'пр.взвешивания'!D6:G31,2,FALSE)</f>
        <v>СФО Томская Северск РССС</v>
      </c>
      <c r="E88" s="174"/>
      <c r="F88" s="181"/>
      <c r="G88" s="182"/>
      <c r="H88" s="272"/>
      <c r="I88" s="166">
        <v>11</v>
      </c>
      <c r="J88" s="268" t="str">
        <f>VLOOKUP(I88,'пр.взвешивания'!B6:E31,2,FALSE)</f>
        <v>ГРИБОВА Елена Александровна</v>
      </c>
      <c r="K88" s="268" t="str">
        <f>VLOOKUP(J88,'пр.взвешивания'!C6:F31,2,FALSE)</f>
        <v>18.09.94 кмс</v>
      </c>
      <c r="L88" s="268" t="str">
        <f>VLOOKUP(K88,'пр.взвешивания'!D6:G31,2,FALSE)</f>
        <v>ЦФО Ярославская Рыбинск ПР</v>
      </c>
      <c r="M88" s="174"/>
      <c r="N88" s="181"/>
      <c r="O88" s="182"/>
      <c r="P88" s="272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1:29" ht="12.75">
      <c r="A89" s="176"/>
      <c r="B89" s="177"/>
      <c r="C89" s="177"/>
      <c r="D89" s="177"/>
      <c r="E89" s="179"/>
      <c r="F89" s="196"/>
      <c r="G89" s="183"/>
      <c r="H89" s="271"/>
      <c r="I89" s="176"/>
      <c r="J89" s="177"/>
      <c r="K89" s="177"/>
      <c r="L89" s="177"/>
      <c r="M89" s="179"/>
      <c r="N89" s="196"/>
      <c r="O89" s="183"/>
      <c r="P89" s="271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</row>
  </sheetData>
  <mergeCells count="572"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4:M85"/>
    <mergeCell ref="N84:N85"/>
    <mergeCell ref="O84:O85"/>
    <mergeCell ref="P84:P85"/>
    <mergeCell ref="I84:I85"/>
    <mergeCell ref="J84:J85"/>
    <mergeCell ref="K84:K85"/>
    <mergeCell ref="L84:L85"/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M64:M65"/>
    <mergeCell ref="N64:N65"/>
    <mergeCell ref="O64:O65"/>
    <mergeCell ref="P64:P65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M62:M63"/>
    <mergeCell ref="N62:N63"/>
    <mergeCell ref="O62:O63"/>
    <mergeCell ref="P62:P63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M60:M61"/>
    <mergeCell ref="N60:N61"/>
    <mergeCell ref="O60:O61"/>
    <mergeCell ref="P60:P61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M58:M59"/>
    <mergeCell ref="N58:N59"/>
    <mergeCell ref="O58:O59"/>
    <mergeCell ref="P58:P59"/>
    <mergeCell ref="I58:I59"/>
    <mergeCell ref="J58:J59"/>
    <mergeCell ref="K58:K59"/>
    <mergeCell ref="L58:L59"/>
    <mergeCell ref="E58:E59"/>
    <mergeCell ref="F58:F59"/>
    <mergeCell ref="G58:G59"/>
    <mergeCell ref="H58:H59"/>
    <mergeCell ref="A58:A59"/>
    <mergeCell ref="B58:B59"/>
    <mergeCell ref="C58:C59"/>
    <mergeCell ref="D58:D59"/>
    <mergeCell ref="M55:M56"/>
    <mergeCell ref="N55:N56"/>
    <mergeCell ref="O55:O56"/>
    <mergeCell ref="P55:P56"/>
    <mergeCell ref="I55:I56"/>
    <mergeCell ref="J55:J56"/>
    <mergeCell ref="K55:K56"/>
    <mergeCell ref="L55:L56"/>
    <mergeCell ref="E55:E56"/>
    <mergeCell ref="F55:F56"/>
    <mergeCell ref="G55:G56"/>
    <mergeCell ref="H55:H56"/>
    <mergeCell ref="A55:A56"/>
    <mergeCell ref="B55:B56"/>
    <mergeCell ref="C55:C56"/>
    <mergeCell ref="D55:D56"/>
    <mergeCell ref="M53:M54"/>
    <mergeCell ref="N53:N54"/>
    <mergeCell ref="O53:O54"/>
    <mergeCell ref="P53:P54"/>
    <mergeCell ref="I53:I54"/>
    <mergeCell ref="J53:J54"/>
    <mergeCell ref="K53:K54"/>
    <mergeCell ref="L53:L54"/>
    <mergeCell ref="E53:E54"/>
    <mergeCell ref="F53:F54"/>
    <mergeCell ref="G53:G54"/>
    <mergeCell ref="H53:H54"/>
    <mergeCell ref="A53:A54"/>
    <mergeCell ref="B53:B54"/>
    <mergeCell ref="C53:C54"/>
    <mergeCell ref="D53:D54"/>
    <mergeCell ref="M51:M52"/>
    <mergeCell ref="N51:N52"/>
    <mergeCell ref="O51:O52"/>
    <mergeCell ref="P51:P52"/>
    <mergeCell ref="I51:I52"/>
    <mergeCell ref="J51:J52"/>
    <mergeCell ref="K51:K52"/>
    <mergeCell ref="L51:L52"/>
    <mergeCell ref="E51:E52"/>
    <mergeCell ref="F51:F52"/>
    <mergeCell ref="G51:G52"/>
    <mergeCell ref="H51:H52"/>
    <mergeCell ref="A51:A52"/>
    <mergeCell ref="B51:B52"/>
    <mergeCell ref="C51:C52"/>
    <mergeCell ref="D51:D52"/>
    <mergeCell ref="M49:M50"/>
    <mergeCell ref="N49:N50"/>
    <mergeCell ref="O49:O50"/>
    <mergeCell ref="P49:P50"/>
    <mergeCell ref="I49:I50"/>
    <mergeCell ref="J49:J50"/>
    <mergeCell ref="K49:K50"/>
    <mergeCell ref="L49:L50"/>
    <mergeCell ref="E49:E50"/>
    <mergeCell ref="F49:F50"/>
    <mergeCell ref="G49:G50"/>
    <mergeCell ref="H49:H50"/>
    <mergeCell ref="A49:A50"/>
    <mergeCell ref="B49:B50"/>
    <mergeCell ref="C49:C50"/>
    <mergeCell ref="D49:D50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M44:M45"/>
    <mergeCell ref="N44:N45"/>
    <mergeCell ref="O44:O45"/>
    <mergeCell ref="P44:P45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M42:M43"/>
    <mergeCell ref="N42:N43"/>
    <mergeCell ref="O42:O43"/>
    <mergeCell ref="P42:P43"/>
    <mergeCell ref="I42:I43"/>
    <mergeCell ref="J42:J43"/>
    <mergeCell ref="K42:K43"/>
    <mergeCell ref="L42:L43"/>
    <mergeCell ref="E42:E43"/>
    <mergeCell ref="F42:F43"/>
    <mergeCell ref="G42:G43"/>
    <mergeCell ref="H42:H43"/>
    <mergeCell ref="A42:A43"/>
    <mergeCell ref="B42:B43"/>
    <mergeCell ref="C42:C43"/>
    <mergeCell ref="D42:D43"/>
    <mergeCell ref="M40:M41"/>
    <mergeCell ref="N40:N41"/>
    <mergeCell ref="O40:O41"/>
    <mergeCell ref="P40:P41"/>
    <mergeCell ref="I40:I41"/>
    <mergeCell ref="J40:J41"/>
    <mergeCell ref="K40:K41"/>
    <mergeCell ref="L40:L41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30">
      <selection activeCell="A28" sqref="A28:H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5"/>
    </row>
    <row r="2" spans="3:6" ht="29.25" customHeight="1">
      <c r="C2" s="6" t="s">
        <v>27</v>
      </c>
      <c r="F2" s="65" t="str">
        <f>HYPERLINK('пр.взвешивания'!E3)</f>
        <v>в.к.       52           кг.</v>
      </c>
    </row>
    <row r="3" ht="12.75">
      <c r="C3" s="4" t="s">
        <v>28</v>
      </c>
    </row>
    <row r="4" spans="1:8" ht="12.75" customHeight="1">
      <c r="A4" s="165" t="s">
        <v>29</v>
      </c>
      <c r="B4" s="165" t="s">
        <v>1</v>
      </c>
      <c r="C4" s="176" t="s">
        <v>8</v>
      </c>
      <c r="D4" s="165" t="s">
        <v>9</v>
      </c>
      <c r="E4" s="165" t="s">
        <v>10</v>
      </c>
      <c r="F4" s="165" t="s">
        <v>19</v>
      </c>
      <c r="G4" s="165" t="s">
        <v>21</v>
      </c>
      <c r="H4" s="165" t="s">
        <v>22</v>
      </c>
    </row>
    <row r="5" spans="1:8" ht="12.75">
      <c r="A5" s="166"/>
      <c r="B5" s="166"/>
      <c r="C5" s="166"/>
      <c r="D5" s="166"/>
      <c r="E5" s="166"/>
      <c r="F5" s="166"/>
      <c r="G5" s="166"/>
      <c r="H5" s="166"/>
    </row>
    <row r="6" spans="1:8" ht="12.75" customHeight="1">
      <c r="A6" s="200"/>
      <c r="B6" s="198">
        <v>5</v>
      </c>
      <c r="C6" s="199" t="str">
        <f>VLOOKUP(B6,'пр.взвешивания'!B6:C31,2,FALSE)</f>
        <v>ГОРЕЛИКОВА Анна Вадимовна</v>
      </c>
      <c r="D6" s="199" t="str">
        <f>VLOOKUP(C6,'пр.взвешивания'!C6:D31,2,FALSE)</f>
        <v>03.06.92  мс</v>
      </c>
      <c r="E6" s="199" t="str">
        <f>VLOOKUP(D6,'пр.взвешивания'!D6:E31,2,FALSE)</f>
        <v>ЮФО Краснодарский Крымск МО</v>
      </c>
      <c r="F6" s="169"/>
      <c r="G6" s="171"/>
      <c r="H6" s="165"/>
    </row>
    <row r="7" spans="1:8" ht="12.75">
      <c r="A7" s="200"/>
      <c r="B7" s="165"/>
      <c r="C7" s="199"/>
      <c r="D7" s="199"/>
      <c r="E7" s="199"/>
      <c r="F7" s="169"/>
      <c r="G7" s="171"/>
      <c r="H7" s="165"/>
    </row>
    <row r="8" spans="1:8" ht="12.75">
      <c r="A8" s="197"/>
      <c r="B8" s="198">
        <v>13</v>
      </c>
      <c r="C8" s="199" t="str">
        <f>VLOOKUP(B8,'пр.взвешивания'!B8:C31,2,FALSE)</f>
        <v>КУВАТОВА Регина Галиулловна</v>
      </c>
      <c r="D8" s="199" t="str">
        <f>VLOOKUP(C8,'пр.взвешивания'!C8:D31,2,FALSE)</f>
        <v>06.08.92 кмс</v>
      </c>
      <c r="E8" s="199" t="str">
        <f>VLOOKUP(D8,'пр.взвешивания'!D8:E31,2,FALSE)</f>
        <v>ПФО Оренбургская Кувандык ВС</v>
      </c>
      <c r="F8" s="169"/>
      <c r="G8" s="165"/>
      <c r="H8" s="165"/>
    </row>
    <row r="9" spans="1:8" ht="12.75">
      <c r="A9" s="197"/>
      <c r="B9" s="165"/>
      <c r="C9" s="199"/>
      <c r="D9" s="199"/>
      <c r="E9" s="199"/>
      <c r="F9" s="169"/>
      <c r="G9" s="165"/>
      <c r="H9" s="165"/>
    </row>
    <row r="10" ht="24.75" customHeight="1">
      <c r="E10" s="7"/>
    </row>
    <row r="11" spans="5:8" ht="24.75" customHeight="1">
      <c r="E11" s="7" t="s">
        <v>7</v>
      </c>
      <c r="F11" s="8"/>
      <c r="G11" s="8"/>
      <c r="H11" s="8"/>
    </row>
    <row r="12" spans="5:8" ht="24.75" customHeight="1">
      <c r="E12" s="7" t="s">
        <v>14</v>
      </c>
      <c r="F12" s="8"/>
      <c r="G12" s="8"/>
      <c r="H12" s="8"/>
    </row>
    <row r="13" ht="24.75" customHeight="1"/>
    <row r="14" ht="7.5" customHeight="1"/>
    <row r="15" spans="3:6" ht="24.75" customHeight="1">
      <c r="C15" s="4" t="s">
        <v>28</v>
      </c>
      <c r="F15" s="65" t="str">
        <f>HYPERLINK('пр.взвешивания'!E3)</f>
        <v>в.к.       52           кг.</v>
      </c>
    </row>
    <row r="16" spans="1:8" ht="12.75" customHeight="1">
      <c r="A16" s="165" t="s">
        <v>29</v>
      </c>
      <c r="B16" s="165" t="s">
        <v>1</v>
      </c>
      <c r="C16" s="176" t="s">
        <v>8</v>
      </c>
      <c r="D16" s="165" t="s">
        <v>9</v>
      </c>
      <c r="E16" s="165" t="s">
        <v>10</v>
      </c>
      <c r="F16" s="165" t="s">
        <v>19</v>
      </c>
      <c r="G16" s="165" t="s">
        <v>21</v>
      </c>
      <c r="H16" s="165" t="s">
        <v>22</v>
      </c>
    </row>
    <row r="17" spans="1:8" ht="12.75">
      <c r="A17" s="166"/>
      <c r="B17" s="166"/>
      <c r="C17" s="166"/>
      <c r="D17" s="166"/>
      <c r="E17" s="166"/>
      <c r="F17" s="166"/>
      <c r="G17" s="166"/>
      <c r="H17" s="166"/>
    </row>
    <row r="18" spans="1:8" ht="12.75" customHeight="1">
      <c r="A18" s="200"/>
      <c r="B18" s="198">
        <v>8</v>
      </c>
      <c r="C18" s="199" t="str">
        <f>VLOOKUP(B18,'пр.взвешивания'!B6:C31,2,FALSE)</f>
        <v>ДИНДЮК Анастасия Александровна</v>
      </c>
      <c r="D18" s="199" t="str">
        <f>VLOOKUP(C18,'пр.взвешивания'!C6:D31,2,FALSE)</f>
        <v>26.04.92 мс</v>
      </c>
      <c r="E18" s="199" t="str">
        <f>VLOOKUP(D18,'пр.взвешивания'!D6:E31,2,FALSE)</f>
        <v>СФО Новосибирская Болотное МО</v>
      </c>
      <c r="F18" s="169"/>
      <c r="G18" s="171"/>
      <c r="H18" s="165"/>
    </row>
    <row r="19" spans="1:8" ht="12.75">
      <c r="A19" s="200"/>
      <c r="B19" s="165"/>
      <c r="C19" s="199"/>
      <c r="D19" s="199"/>
      <c r="E19" s="199"/>
      <c r="F19" s="169"/>
      <c r="G19" s="171"/>
      <c r="H19" s="165"/>
    </row>
    <row r="20" spans="1:8" ht="12.75">
      <c r="A20" s="197"/>
      <c r="B20" s="198">
        <v>1</v>
      </c>
      <c r="C20" s="199" t="str">
        <f>VLOOKUP(B20,'пр.взвешивания'!B6:G31,2,FALSE)</f>
        <v>ТАРАСОВА Ольга Юрьевна</v>
      </c>
      <c r="D20" s="199" t="str">
        <f>VLOOKUP(C20,'пр.взвешивания'!C6:H31,2,FALSE)</f>
        <v>25.08.93 кмс</v>
      </c>
      <c r="E20" s="199" t="str">
        <f>VLOOKUP(D20,'пр.взвешивания'!D6:I31,2,FALSE)</f>
        <v>Москва МКС</v>
      </c>
      <c r="F20" s="169"/>
      <c r="G20" s="165"/>
      <c r="H20" s="165"/>
    </row>
    <row r="21" spans="1:8" ht="12.75">
      <c r="A21" s="197"/>
      <c r="B21" s="165"/>
      <c r="C21" s="199"/>
      <c r="D21" s="199"/>
      <c r="E21" s="199"/>
      <c r="F21" s="169"/>
      <c r="G21" s="165"/>
      <c r="H21" s="165"/>
    </row>
    <row r="22" ht="24.75" customHeight="1">
      <c r="E22" s="7"/>
    </row>
    <row r="23" spans="5:8" ht="24.75" customHeight="1">
      <c r="E23" s="7" t="s">
        <v>7</v>
      </c>
      <c r="F23" s="8"/>
      <c r="G23" s="8"/>
      <c r="H23" s="8"/>
    </row>
    <row r="24" spans="5:8" ht="24.75" customHeight="1">
      <c r="E24" s="7" t="s">
        <v>14</v>
      </c>
      <c r="F24" s="8"/>
      <c r="G24" s="8"/>
      <c r="H24" s="8"/>
    </row>
    <row r="25" ht="24.75" customHeight="1"/>
    <row r="26" ht="24.75" customHeight="1"/>
    <row r="27" ht="9" customHeight="1"/>
    <row r="28" spans="3:6" ht="34.5" customHeight="1">
      <c r="C28" s="9" t="s">
        <v>16</v>
      </c>
      <c r="E28" s="12"/>
      <c r="F28" s="65" t="str">
        <f>HYPERLINK('пр.взвешивания'!E3)</f>
        <v>в.к.       52           кг.</v>
      </c>
    </row>
    <row r="29" spans="1:8" ht="12.75">
      <c r="A29" s="165" t="s">
        <v>29</v>
      </c>
      <c r="B29" s="165" t="s">
        <v>1</v>
      </c>
      <c r="C29" s="176" t="s">
        <v>8</v>
      </c>
      <c r="D29" s="165" t="s">
        <v>9</v>
      </c>
      <c r="E29" s="165" t="s">
        <v>10</v>
      </c>
      <c r="F29" s="165" t="s">
        <v>19</v>
      </c>
      <c r="G29" s="165" t="s">
        <v>21</v>
      </c>
      <c r="H29" s="165" t="s">
        <v>22</v>
      </c>
    </row>
    <row r="30" spans="1:8" ht="12.75">
      <c r="A30" s="166"/>
      <c r="B30" s="166"/>
      <c r="C30" s="166"/>
      <c r="D30" s="166"/>
      <c r="E30" s="166"/>
      <c r="F30" s="166"/>
      <c r="G30" s="166"/>
      <c r="H30" s="166"/>
    </row>
    <row r="31" spans="1:8" ht="12.75">
      <c r="A31" s="200"/>
      <c r="B31" s="198">
        <v>5</v>
      </c>
      <c r="C31" s="199" t="str">
        <f>VLOOKUP(B31,'пр.взвешивания'!B6:C31,2,FALSE)</f>
        <v>ГОРЕЛИКОВА Анна Вадимовна</v>
      </c>
      <c r="D31" s="199" t="str">
        <f>VLOOKUP(C31,'пр.взвешивания'!C6:D31,2,FALSE)</f>
        <v>03.06.92  мс</v>
      </c>
      <c r="E31" s="199" t="str">
        <f>VLOOKUP(D31,'пр.взвешивания'!D6:E31,2,FALSE)</f>
        <v>ЮФО Краснодарский Крымск МО</v>
      </c>
      <c r="F31" s="169"/>
      <c r="G31" s="171"/>
      <c r="H31" s="165"/>
    </row>
    <row r="32" spans="1:8" ht="12.75">
      <c r="A32" s="200"/>
      <c r="B32" s="165"/>
      <c r="C32" s="199"/>
      <c r="D32" s="199"/>
      <c r="E32" s="199"/>
      <c r="F32" s="169"/>
      <c r="G32" s="171"/>
      <c r="H32" s="165"/>
    </row>
    <row r="33" spans="1:8" ht="12.75">
      <c r="A33" s="197"/>
      <c r="B33" s="198">
        <v>8</v>
      </c>
      <c r="C33" s="199" t="str">
        <f>VLOOKUP(B33,'пр.взвешивания'!B8:C31,2,FALSE)</f>
        <v>ДИНДЮК Анастасия Александровна</v>
      </c>
      <c r="D33" s="199" t="str">
        <f>VLOOKUP(C33,'пр.взвешивания'!C8:D31,2,FALSE)</f>
        <v>26.04.92 мс</v>
      </c>
      <c r="E33" s="199" t="str">
        <f>VLOOKUP(D33,'пр.взвешивания'!D8:E31,2,FALSE)</f>
        <v>СФО Новосибирская Болотное МО</v>
      </c>
      <c r="F33" s="169"/>
      <c r="G33" s="165"/>
      <c r="H33" s="165"/>
    </row>
    <row r="34" spans="1:8" ht="12.75">
      <c r="A34" s="197"/>
      <c r="B34" s="165"/>
      <c r="C34" s="199"/>
      <c r="D34" s="199"/>
      <c r="E34" s="199"/>
      <c r="F34" s="169"/>
      <c r="G34" s="165"/>
      <c r="H34" s="165"/>
    </row>
    <row r="35" ht="24.75" customHeight="1">
      <c r="E35" s="7"/>
    </row>
    <row r="36" spans="5:8" ht="24.75" customHeight="1">
      <c r="E36" s="7" t="s">
        <v>7</v>
      </c>
      <c r="F36" s="8"/>
      <c r="G36" s="8"/>
      <c r="H36" s="8"/>
    </row>
    <row r="37" spans="5:8" ht="24.75" customHeight="1">
      <c r="E37" s="7" t="s">
        <v>14</v>
      </c>
      <c r="F37" s="8"/>
      <c r="G37" s="8"/>
      <c r="H37" s="8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6">
      <selection activeCell="A1" sqref="A1:H38"/>
    </sheetView>
  </sheetViews>
  <sheetFormatPr defaultColWidth="9.140625" defaultRowHeight="12.75"/>
  <sheetData>
    <row r="1" spans="1:8" ht="15.75" thickBot="1">
      <c r="A1" s="220" t="str">
        <f>'[1]реквизиты'!$A$2</f>
        <v>Первенство России среди юниорок 1992 - 93 гг.р.</v>
      </c>
      <c r="B1" s="221"/>
      <c r="C1" s="221"/>
      <c r="D1" s="221"/>
      <c r="E1" s="221"/>
      <c r="F1" s="221"/>
      <c r="G1" s="221"/>
      <c r="H1" s="222"/>
    </row>
    <row r="2" spans="1:8" ht="12.75">
      <c r="A2" s="223" t="str">
        <f>'[1]реквизиты'!$A$3</f>
        <v>13 - 17 февраля 2012 г.               г. Кстово</v>
      </c>
      <c r="B2" s="223"/>
      <c r="C2" s="223"/>
      <c r="D2" s="223"/>
      <c r="E2" s="223"/>
      <c r="F2" s="223"/>
      <c r="G2" s="223"/>
      <c r="H2" s="223"/>
    </row>
    <row r="3" spans="1:8" ht="18.75" thickBot="1">
      <c r="A3" s="224" t="s">
        <v>40</v>
      </c>
      <c r="B3" s="224"/>
      <c r="C3" s="224"/>
      <c r="D3" s="224"/>
      <c r="E3" s="224"/>
      <c r="F3" s="224"/>
      <c r="G3" s="224"/>
      <c r="H3" s="224"/>
    </row>
    <row r="4" spans="2:8" ht="18.75" thickBot="1">
      <c r="B4" s="98"/>
      <c r="C4" s="99"/>
      <c r="D4" s="225" t="str">
        <f>'пр.взвешивания'!E3</f>
        <v>в.к.       52           кг.</v>
      </c>
      <c r="E4" s="226"/>
      <c r="F4" s="227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217" t="s">
        <v>41</v>
      </c>
      <c r="B6" s="210" t="str">
        <f>VLOOKUP(J6,'пр.взвешивания'!B6:G71,2,FALSE)</f>
        <v>ДИНДЮК Анастасия Александровна</v>
      </c>
      <c r="C6" s="210"/>
      <c r="D6" s="210"/>
      <c r="E6" s="210"/>
      <c r="F6" s="210"/>
      <c r="G6" s="210"/>
      <c r="H6" s="203" t="str">
        <f>VLOOKUP(J6,'пр.взвешивания'!B6:G71,3,FALSE)</f>
        <v>26.04.92 мс</v>
      </c>
      <c r="I6" s="99"/>
      <c r="J6" s="100">
        <v>8</v>
      </c>
    </row>
    <row r="7" spans="1:10" ht="18">
      <c r="A7" s="218"/>
      <c r="B7" s="211"/>
      <c r="C7" s="211"/>
      <c r="D7" s="211"/>
      <c r="E7" s="211"/>
      <c r="F7" s="211"/>
      <c r="G7" s="211"/>
      <c r="H7" s="212"/>
      <c r="I7" s="99"/>
      <c r="J7" s="100"/>
    </row>
    <row r="8" spans="1:10" ht="18">
      <c r="A8" s="218"/>
      <c r="B8" s="213" t="str">
        <f>VLOOKUP(J6,'пр.взвешивания'!B6:G71,4,FALSE)</f>
        <v>СФО Новосибирская Болотное МО</v>
      </c>
      <c r="C8" s="213"/>
      <c r="D8" s="213"/>
      <c r="E8" s="213"/>
      <c r="F8" s="213"/>
      <c r="G8" s="213"/>
      <c r="H8" s="212"/>
      <c r="I8" s="99"/>
      <c r="J8" s="100"/>
    </row>
    <row r="9" spans="1:10" ht="18.75" thickBot="1">
      <c r="A9" s="219"/>
      <c r="B9" s="205"/>
      <c r="C9" s="205"/>
      <c r="D9" s="205"/>
      <c r="E9" s="205"/>
      <c r="F9" s="205"/>
      <c r="G9" s="205"/>
      <c r="H9" s="206"/>
      <c r="I9" s="99"/>
      <c r="J9" s="100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8" customHeight="1">
      <c r="A11" s="214" t="s">
        <v>42</v>
      </c>
      <c r="B11" s="210" t="str">
        <f>VLOOKUP(J11,'пр.взвешивания'!B1:G76,2,FALSE)</f>
        <v>ГОРЕЛИКОВА Анна Вадимовна</v>
      </c>
      <c r="C11" s="210"/>
      <c r="D11" s="210"/>
      <c r="E11" s="210"/>
      <c r="F11" s="210"/>
      <c r="G11" s="210"/>
      <c r="H11" s="203" t="str">
        <f>VLOOKUP(J11,'пр.взвешивания'!B1:G76,3,FALSE)</f>
        <v>03.06.92  мс</v>
      </c>
      <c r="I11" s="99"/>
      <c r="J11" s="100">
        <v>5</v>
      </c>
    </row>
    <row r="12" spans="1:10" ht="18" customHeight="1">
      <c r="A12" s="215"/>
      <c r="B12" s="211"/>
      <c r="C12" s="211"/>
      <c r="D12" s="211"/>
      <c r="E12" s="211"/>
      <c r="F12" s="211"/>
      <c r="G12" s="211"/>
      <c r="H12" s="212"/>
      <c r="I12" s="99"/>
      <c r="J12" s="100"/>
    </row>
    <row r="13" spans="1:10" ht="18">
      <c r="A13" s="215"/>
      <c r="B13" s="213" t="str">
        <f>VLOOKUP(J11,'пр.взвешивания'!B1:G76,4,FALSE)</f>
        <v>ЮФО Краснодарский Крымск МО</v>
      </c>
      <c r="C13" s="213"/>
      <c r="D13" s="213"/>
      <c r="E13" s="213"/>
      <c r="F13" s="213"/>
      <c r="G13" s="213"/>
      <c r="H13" s="212"/>
      <c r="I13" s="99"/>
      <c r="J13" s="100"/>
    </row>
    <row r="14" spans="1:10" ht="18.75" thickBot="1">
      <c r="A14" s="216"/>
      <c r="B14" s="205"/>
      <c r="C14" s="205"/>
      <c r="D14" s="205"/>
      <c r="E14" s="205"/>
      <c r="F14" s="205"/>
      <c r="G14" s="205"/>
      <c r="H14" s="206"/>
      <c r="I14" s="99"/>
      <c r="J14" s="100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100"/>
    </row>
    <row r="16" spans="1:10" ht="18" customHeight="1">
      <c r="A16" s="207" t="s">
        <v>43</v>
      </c>
      <c r="B16" s="210" t="str">
        <f>VLOOKUP(J16,'пр.взвешивания'!B6:G81,2,FALSE)</f>
        <v>КУВАТОВА Регина Галиулловна</v>
      </c>
      <c r="C16" s="210"/>
      <c r="D16" s="210"/>
      <c r="E16" s="210"/>
      <c r="F16" s="210"/>
      <c r="G16" s="210"/>
      <c r="H16" s="203" t="str">
        <f>VLOOKUP(J16,'пр.взвешивания'!B6:G81,3,FALSE)</f>
        <v>06.08.92 кмс</v>
      </c>
      <c r="I16" s="99"/>
      <c r="J16" s="100">
        <v>13</v>
      </c>
    </row>
    <row r="17" spans="1:10" ht="18" customHeight="1">
      <c r="A17" s="208"/>
      <c r="B17" s="211"/>
      <c r="C17" s="211"/>
      <c r="D17" s="211"/>
      <c r="E17" s="211"/>
      <c r="F17" s="211"/>
      <c r="G17" s="211"/>
      <c r="H17" s="212"/>
      <c r="I17" s="99"/>
      <c r="J17" s="100"/>
    </row>
    <row r="18" spans="1:10" ht="18">
      <c r="A18" s="208"/>
      <c r="B18" s="213" t="str">
        <f>VLOOKUP(J16,'пр.взвешивания'!B6:G81,4,FALSE)</f>
        <v>ПФО Оренбургская Кувандык ВС</v>
      </c>
      <c r="C18" s="213"/>
      <c r="D18" s="213"/>
      <c r="E18" s="213"/>
      <c r="F18" s="213"/>
      <c r="G18" s="213"/>
      <c r="H18" s="212"/>
      <c r="I18" s="99"/>
      <c r="J18" s="100"/>
    </row>
    <row r="19" spans="1:10" ht="18.75" thickBot="1">
      <c r="A19" s="209"/>
      <c r="B19" s="205"/>
      <c r="C19" s="205"/>
      <c r="D19" s="205"/>
      <c r="E19" s="205"/>
      <c r="F19" s="205"/>
      <c r="G19" s="205"/>
      <c r="H19" s="206"/>
      <c r="I19" s="99"/>
      <c r="J19" s="100"/>
    </row>
    <row r="20" spans="1:10" ht="18.75" thickBot="1">
      <c r="A20" s="99"/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8" customHeight="1">
      <c r="A21" s="207" t="s">
        <v>43</v>
      </c>
      <c r="B21" s="210" t="str">
        <f>VLOOKUP(J21,'пр.взвешивания'!B1:G86,2,FALSE)</f>
        <v>ТАРАСОВА Ольга Юрьевна</v>
      </c>
      <c r="C21" s="210"/>
      <c r="D21" s="210"/>
      <c r="E21" s="210"/>
      <c r="F21" s="210"/>
      <c r="G21" s="210"/>
      <c r="H21" s="203" t="str">
        <f>VLOOKUP(J21,'пр.взвешивания'!B1:G86,3,FALSE)</f>
        <v>25.08.93 кмс</v>
      </c>
      <c r="I21" s="99"/>
      <c r="J21" s="100">
        <v>1</v>
      </c>
    </row>
    <row r="22" spans="1:10" ht="18" customHeight="1">
      <c r="A22" s="208"/>
      <c r="B22" s="211"/>
      <c r="C22" s="211"/>
      <c r="D22" s="211"/>
      <c r="E22" s="211"/>
      <c r="F22" s="211"/>
      <c r="G22" s="211"/>
      <c r="H22" s="212"/>
      <c r="I22" s="99"/>
      <c r="J22" s="100"/>
    </row>
    <row r="23" spans="1:9" ht="18">
      <c r="A23" s="208"/>
      <c r="B23" s="213" t="str">
        <f>VLOOKUP(J21,'пр.взвешивания'!B1:G86,4,FALSE)</f>
        <v>Москва МКС</v>
      </c>
      <c r="C23" s="213"/>
      <c r="D23" s="213"/>
      <c r="E23" s="213"/>
      <c r="F23" s="213"/>
      <c r="G23" s="213"/>
      <c r="H23" s="212"/>
      <c r="I23" s="99"/>
    </row>
    <row r="24" spans="1:9" ht="18.75" thickBot="1">
      <c r="A24" s="209"/>
      <c r="B24" s="205"/>
      <c r="C24" s="205"/>
      <c r="D24" s="205"/>
      <c r="E24" s="205"/>
      <c r="F24" s="205"/>
      <c r="G24" s="205"/>
      <c r="H24" s="206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44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201" t="str">
        <f>VLOOKUP(J28,'пр.взвешивания'!B6:G71,6,FALSE)</f>
        <v>Александров ЮП Федосеенкео ОА</v>
      </c>
      <c r="B28" s="202"/>
      <c r="C28" s="202"/>
      <c r="D28" s="202"/>
      <c r="E28" s="202"/>
      <c r="F28" s="202"/>
      <c r="G28" s="202"/>
      <c r="H28" s="203"/>
      <c r="J28">
        <v>8</v>
      </c>
    </row>
    <row r="29" spans="1:8" ht="13.5" thickBot="1">
      <c r="A29" s="204"/>
      <c r="B29" s="205"/>
      <c r="C29" s="205"/>
      <c r="D29" s="205"/>
      <c r="E29" s="205"/>
      <c r="F29" s="205"/>
      <c r="G29" s="205"/>
      <c r="H29" s="206"/>
    </row>
    <row r="32" spans="1:8" ht="18">
      <c r="A32" s="99" t="s">
        <v>45</v>
      </c>
      <c r="B32" s="99"/>
      <c r="C32" s="99"/>
      <c r="D32" s="99"/>
      <c r="E32" s="99"/>
      <c r="F32" s="99"/>
      <c r="G32" s="99"/>
      <c r="H32" s="99"/>
    </row>
    <row r="33" spans="1:8" ht="18">
      <c r="A33" s="99"/>
      <c r="B33" s="99"/>
      <c r="C33" s="99"/>
      <c r="D33" s="99"/>
      <c r="E33" s="99"/>
      <c r="F33" s="99"/>
      <c r="G33" s="99"/>
      <c r="H33" s="99"/>
    </row>
    <row r="34" spans="1:8" ht="18">
      <c r="A34" s="99"/>
      <c r="B34" s="99"/>
      <c r="C34" s="99"/>
      <c r="D34" s="99"/>
      <c r="E34" s="99"/>
      <c r="F34" s="99"/>
      <c r="G34" s="99"/>
      <c r="H34" s="99"/>
    </row>
    <row r="35" spans="1:8" ht="18">
      <c r="A35" s="101"/>
      <c r="B35" s="101"/>
      <c r="C35" s="101"/>
      <c r="D35" s="101"/>
      <c r="E35" s="101"/>
      <c r="F35" s="101"/>
      <c r="G35" s="101"/>
      <c r="H35" s="101"/>
    </row>
    <row r="36" spans="1:8" ht="18">
      <c r="A36" s="102"/>
      <c r="B36" s="102"/>
      <c r="C36" s="102"/>
      <c r="D36" s="102"/>
      <c r="E36" s="102"/>
      <c r="F36" s="102"/>
      <c r="G36" s="102"/>
      <c r="H36" s="102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1"/>
      <c r="B39" s="101"/>
      <c r="C39" s="101"/>
      <c r="D39" s="101"/>
      <c r="E39" s="101"/>
      <c r="F39" s="101"/>
      <c r="G39" s="101"/>
      <c r="H39" s="10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workbookViewId="0" topLeftCell="A14">
      <selection activeCell="A1" sqref="A1:G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162" t="s">
        <v>37</v>
      </c>
      <c r="B1" s="162"/>
      <c r="C1" s="162"/>
      <c r="D1" s="162"/>
      <c r="E1" s="162"/>
      <c r="F1" s="162"/>
      <c r="G1" s="162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7" ht="34.5" customHeight="1" thickBot="1">
      <c r="A2" s="228" t="s">
        <v>36</v>
      </c>
      <c r="B2" s="228"/>
      <c r="C2" s="229"/>
      <c r="D2" s="114" t="str">
        <f>HYPERLINK('[1]реквизиты'!$A$2)</f>
        <v>Первенство России среди юниорок 1992 - 93 гг.р.</v>
      </c>
      <c r="E2" s="115"/>
      <c r="F2" s="115"/>
      <c r="G2" s="116"/>
    </row>
    <row r="3" spans="1:7" ht="12.75" customHeight="1" thickBot="1">
      <c r="A3" s="43"/>
      <c r="B3" s="43"/>
      <c r="C3" s="43"/>
      <c r="D3" s="44"/>
      <c r="E3" s="44"/>
      <c r="F3" s="45"/>
      <c r="G3" s="46"/>
    </row>
    <row r="4" spans="2:7" ht="24" customHeight="1" thickBot="1">
      <c r="B4" s="284" t="str">
        <f>HYPERLINK('[1]реквизиты'!$A$3)</f>
        <v>13 - 17 февраля 2012 г.               г. Кстово</v>
      </c>
      <c r="C4" s="284"/>
      <c r="D4" s="284"/>
      <c r="E4" s="285"/>
      <c r="F4" s="117" t="str">
        <f>HYPERLINK('пр.взвешивания'!E3)</f>
        <v>в.к.       52           кг.</v>
      </c>
      <c r="G4" s="119"/>
    </row>
    <row r="5" spans="4:7" ht="12.75" customHeight="1">
      <c r="D5" s="12"/>
      <c r="G5" s="2"/>
    </row>
    <row r="6" spans="1:7" ht="12.75">
      <c r="A6" s="165" t="s">
        <v>26</v>
      </c>
      <c r="B6" s="165" t="s">
        <v>1</v>
      </c>
      <c r="C6" s="165" t="s">
        <v>2</v>
      </c>
      <c r="D6" s="165" t="s">
        <v>3</v>
      </c>
      <c r="E6" s="165" t="s">
        <v>4</v>
      </c>
      <c r="F6" s="165" t="s">
        <v>34</v>
      </c>
      <c r="G6" s="165" t="s">
        <v>6</v>
      </c>
    </row>
    <row r="7" spans="1:7" ht="12.75" customHeight="1">
      <c r="A7" s="165"/>
      <c r="B7" s="165"/>
      <c r="C7" s="165"/>
      <c r="D7" s="165"/>
      <c r="E7" s="165"/>
      <c r="F7" s="165"/>
      <c r="G7" s="165"/>
    </row>
    <row r="8" spans="1:7" ht="12.75">
      <c r="A8" s="230" t="s">
        <v>113</v>
      </c>
      <c r="B8" s="231">
        <v>8</v>
      </c>
      <c r="C8" s="232" t="str">
        <f>VLOOKUP(B8,'пр.взвешивания'!B6:G41,2,FALSE)</f>
        <v>ДИНДЮК Анастасия Александровна</v>
      </c>
      <c r="D8" s="232" t="str">
        <f>VLOOKUP(B8,'пр.взвешивания'!B6:G41,3,FALSE)</f>
        <v>26.04.92 мс</v>
      </c>
      <c r="E8" s="232" t="str">
        <f>VLOOKUP(B8,'пр.взвешивания'!B6:G41,4,FALSE)</f>
        <v>СФО Новосибирская Болотное МО</v>
      </c>
      <c r="F8" s="232">
        <f>VLOOKUP(B8,'пр.взвешивания'!B6:G41,5,FALSE)</f>
        <v>0</v>
      </c>
      <c r="G8" s="232" t="str">
        <f>VLOOKUP(B8,'пр.взвешивания'!B6:G41,6,FALSE)</f>
        <v>Александров ЮП Федосеенкео ОА</v>
      </c>
    </row>
    <row r="9" spans="1:7" ht="12.75" customHeight="1">
      <c r="A9" s="230"/>
      <c r="B9" s="231"/>
      <c r="C9" s="232"/>
      <c r="D9" s="232"/>
      <c r="E9" s="232"/>
      <c r="F9" s="232"/>
      <c r="G9" s="232"/>
    </row>
    <row r="10" spans="1:7" ht="12.75">
      <c r="A10" s="230" t="s">
        <v>114</v>
      </c>
      <c r="B10" s="231">
        <v>5</v>
      </c>
      <c r="C10" s="232" t="str">
        <f>VLOOKUP(B10,'пр.взвешивания'!B6:G41,2,FALSE)</f>
        <v>ГОРЕЛИКОВА Анна Вадимовна</v>
      </c>
      <c r="D10" s="232" t="str">
        <f>VLOOKUP(B10,'пр.взвешивания'!B6:G43,3,FALSE)</f>
        <v>03.06.92  мс</v>
      </c>
      <c r="E10" s="232" t="str">
        <f>VLOOKUP(B10,'пр.взвешивания'!B6:G43,4,FALSE)</f>
        <v>ЮФО Краснодарский Крымск МО</v>
      </c>
      <c r="F10" s="232" t="str">
        <f>VLOOKUP(B10,'пр.взвешивания'!B6:G43,5,FALSE)</f>
        <v>018815</v>
      </c>
      <c r="G10" s="232" t="str">
        <f>VLOOKUP(B10,'пр.взвешивания'!B6:G43,6,FALSE)</f>
        <v>Адамян АВ Велиулаева АГ</v>
      </c>
    </row>
    <row r="11" spans="1:7" ht="12.75" customHeight="1">
      <c r="A11" s="230"/>
      <c r="B11" s="231"/>
      <c r="C11" s="232"/>
      <c r="D11" s="232"/>
      <c r="E11" s="232"/>
      <c r="F11" s="232"/>
      <c r="G11" s="232"/>
    </row>
    <row r="12" spans="1:7" ht="12.75">
      <c r="A12" s="230" t="s">
        <v>115</v>
      </c>
      <c r="B12" s="231">
        <v>13</v>
      </c>
      <c r="C12" s="232" t="str">
        <f>VLOOKUP(B12,'пр.взвешивания'!B6:G41,2,FALSE)</f>
        <v>КУВАТОВА Регина Галиулловна</v>
      </c>
      <c r="D12" s="232" t="str">
        <f>VLOOKUP(B12,'пр.взвешивания'!B6:G45,3,FALSE)</f>
        <v>06.08.92 кмс</v>
      </c>
      <c r="E12" s="232" t="str">
        <f>VLOOKUP(B12,'пр.взвешивания'!B6:G45,4,FALSE)</f>
        <v>ПФО Оренбургская Кувандык ВС</v>
      </c>
      <c r="F12" s="232" t="str">
        <f>VLOOKUP(B12,'пр.взвешивания'!B6:G45,5,FALSE)</f>
        <v>000953</v>
      </c>
      <c r="G12" s="232" t="str">
        <f>VLOOKUP(B12,'пр.взвешивания'!B6:G45,6,FALSE)</f>
        <v>Баширов Р.З. Терсков ИВ</v>
      </c>
    </row>
    <row r="13" spans="1:7" ht="12.75" customHeight="1">
      <c r="A13" s="230"/>
      <c r="B13" s="231"/>
      <c r="C13" s="232"/>
      <c r="D13" s="232"/>
      <c r="E13" s="232"/>
      <c r="F13" s="232"/>
      <c r="G13" s="232"/>
    </row>
    <row r="14" spans="1:7" ht="12.75">
      <c r="A14" s="230" t="s">
        <v>115</v>
      </c>
      <c r="B14" s="231">
        <v>1</v>
      </c>
      <c r="C14" s="232" t="str">
        <f>VLOOKUP(B14,'пр.взвешивания'!B6:G41,2,FALSE)</f>
        <v>ТАРАСОВА Ольга Юрьевна</v>
      </c>
      <c r="D14" s="232" t="str">
        <f>VLOOKUP(B14,'пр.взвешивания'!B6:G47,3,FALSE)</f>
        <v>25.08.93 кмс</v>
      </c>
      <c r="E14" s="232" t="str">
        <f>VLOOKUP(B14,'пр.взвешивания'!B6:G47,4,FALSE)</f>
        <v>Москва МКС</v>
      </c>
      <c r="F14" s="232" t="str">
        <f>VLOOKUP(B14,'пр.взвешивания'!B6:G47,5,FALSE)</f>
        <v>018360</v>
      </c>
      <c r="G14" s="232" t="str">
        <f>VLOOKUP(B14,'пр.взвешивания'!B6:G47,6,FALSE)</f>
        <v>Кожевников ВБ Шмаков ОВ</v>
      </c>
    </row>
    <row r="15" spans="1:7" ht="12.75" customHeight="1">
      <c r="A15" s="230"/>
      <c r="B15" s="231"/>
      <c r="C15" s="232"/>
      <c r="D15" s="232"/>
      <c r="E15" s="232"/>
      <c r="F15" s="232"/>
      <c r="G15" s="232"/>
    </row>
    <row r="16" spans="1:7" ht="12.75">
      <c r="A16" s="230" t="s">
        <v>116</v>
      </c>
      <c r="B16" s="231">
        <v>3</v>
      </c>
      <c r="C16" s="232" t="str">
        <f>VLOOKUP(B16,'пр.взвешивания'!B6:G41,2,FALSE)</f>
        <v>ГИНИЯТУЛЛИНА Зилия Ирековна</v>
      </c>
      <c r="D16" s="232" t="str">
        <f>VLOOKUP(B16,'пр.взвешивания'!B6:G49,3,FALSE)</f>
        <v>06.06.92 кмс</v>
      </c>
      <c r="E16" s="232" t="str">
        <f>VLOOKUP(B16,'пр.взвешивания'!B6:G49,4,FALSE)</f>
        <v>ПФО Татарстан Казань МО</v>
      </c>
      <c r="F16" s="232">
        <f>VLOOKUP(B16,'пр.взвешивания'!B6:G49,5,FALSE)</f>
        <v>0</v>
      </c>
      <c r="G16" s="232" t="str">
        <f>VLOOKUP(B16,'пр.взвешивания'!B6:G49,6,FALSE)</f>
        <v>Швейкин НГ</v>
      </c>
    </row>
    <row r="17" spans="1:7" ht="12.75">
      <c r="A17" s="230"/>
      <c r="B17" s="231"/>
      <c r="C17" s="232"/>
      <c r="D17" s="232"/>
      <c r="E17" s="232"/>
      <c r="F17" s="232"/>
      <c r="G17" s="232"/>
    </row>
    <row r="18" spans="1:7" ht="12.75">
      <c r="A18" s="230" t="s">
        <v>116</v>
      </c>
      <c r="B18" s="231">
        <v>11</v>
      </c>
      <c r="C18" s="232" t="str">
        <f>VLOOKUP(B18,'пр.взвешивания'!B6:G41,2,FALSE)</f>
        <v>ГРИБОВА Елена Александровна</v>
      </c>
      <c r="D18" s="232" t="str">
        <f>VLOOKUP(B18,'пр.взвешивания'!B6:G51,3,FALSE)</f>
        <v>18.09.94 кмс</v>
      </c>
      <c r="E18" s="232" t="str">
        <f>VLOOKUP(B18,'пр.взвешивания'!B6:G51,4,FALSE)</f>
        <v>ЦФО Ярославская Рыбинск ПР</v>
      </c>
      <c r="F18" s="232">
        <f>VLOOKUP(B18,'пр.взвешивания'!B6:G51,5,FALSE)</f>
        <v>0</v>
      </c>
      <c r="G18" s="232" t="str">
        <f>VLOOKUP(B18,'пр.взвешивания'!B6:G51,6,FALSE)</f>
        <v>Хореев ЮА</v>
      </c>
    </row>
    <row r="19" spans="1:7" ht="12.75">
      <c r="A19" s="230"/>
      <c r="B19" s="231"/>
      <c r="C19" s="232"/>
      <c r="D19" s="232"/>
      <c r="E19" s="232"/>
      <c r="F19" s="232"/>
      <c r="G19" s="232"/>
    </row>
    <row r="20" spans="1:7" ht="12.75">
      <c r="A20" s="230" t="s">
        <v>117</v>
      </c>
      <c r="B20" s="231">
        <v>6</v>
      </c>
      <c r="C20" s="232" t="str">
        <f>VLOOKUP(B20,'пр.взвешивания'!B6:G41,2,FALSE)</f>
        <v>МОГИЛЬНИКОВА Виктория Юрьевна</v>
      </c>
      <c r="D20" s="232" t="str">
        <f>VLOOKUP(B20,'пр.взвешивания'!B6:G53,3,FALSE)</f>
        <v>26.07.93 кмс</v>
      </c>
      <c r="E20" s="232" t="str">
        <f>VLOOKUP(B20,'пр.взвешивания'!B6:G53,4,FALSE)</f>
        <v>СФО Томская Северск РССС</v>
      </c>
      <c r="F20" s="232">
        <f>VLOOKUP(B20,'пр.взвешивания'!B6:G53,5,FALSE)</f>
        <v>0</v>
      </c>
      <c r="G20" s="232" t="str">
        <f>VLOOKUP(B20,'пр.взвешивания'!B6:G53,6,FALSE)</f>
        <v>Вышегородцев ДЕ Вахмистров НА</v>
      </c>
    </row>
    <row r="21" spans="1:7" ht="12.75">
      <c r="A21" s="230"/>
      <c r="B21" s="231"/>
      <c r="C21" s="232"/>
      <c r="D21" s="232"/>
      <c r="E21" s="232"/>
      <c r="F21" s="232"/>
      <c r="G21" s="232"/>
    </row>
    <row r="22" spans="1:7" ht="12.75">
      <c r="A22" s="230" t="s">
        <v>117</v>
      </c>
      <c r="B22" s="231">
        <v>9</v>
      </c>
      <c r="C22" s="232" t="str">
        <f>VLOOKUP(B22,'пр.взвешивания'!B6:G41,2,FALSE)</f>
        <v>ЗАЙЦЕВА Анна Александровна</v>
      </c>
      <c r="D22" s="232" t="str">
        <f>VLOOKUP(B22,'пр.взвешивания'!B6:G55,3,FALSE)</f>
        <v>20.05.93 кмс</v>
      </c>
      <c r="E22" s="232" t="str">
        <f>VLOOKUP(B22,'пр.взвешивания'!B6:G55,4,FALSE)</f>
        <v>Москва МКС</v>
      </c>
      <c r="F22" s="232">
        <f>VLOOKUP(B22,'пр.взвешивания'!B6:G55,5,FALSE)</f>
        <v>0</v>
      </c>
      <c r="G22" s="232" t="str">
        <f>VLOOKUP(B22,'пр.взвешивания'!B6:G55,6,FALSE)</f>
        <v>Щербинин ПС</v>
      </c>
    </row>
    <row r="23" spans="1:7" ht="12.75">
      <c r="A23" s="230"/>
      <c r="B23" s="231"/>
      <c r="C23" s="232"/>
      <c r="D23" s="232"/>
      <c r="E23" s="232"/>
      <c r="F23" s="232"/>
      <c r="G23" s="232"/>
    </row>
    <row r="24" spans="1:7" ht="12.75">
      <c r="A24" s="230" t="s">
        <v>118</v>
      </c>
      <c r="B24" s="231">
        <v>4</v>
      </c>
      <c r="C24" s="232" t="str">
        <f>VLOOKUP(B24,'пр.взвешивания'!B6:G41,2,FALSE)</f>
        <v>КУРОЧКИНА Алина Сергеевна</v>
      </c>
      <c r="D24" s="232" t="str">
        <f>VLOOKUP(B24,'пр.взвешивания'!B6:G57,3,FALSE)</f>
        <v>24.02.94 кмс</v>
      </c>
      <c r="E24" s="232" t="str">
        <f>VLOOKUP(B24,'пр.взвешивания'!B6:G57,4,FALSE)</f>
        <v>ЦФО Брянская Брянск Д</v>
      </c>
      <c r="F24" s="232">
        <f>VLOOKUP(B24,'пр.взвешивания'!B6:G57,5,FALSE)</f>
        <v>0</v>
      </c>
      <c r="G24" s="232" t="str">
        <f>VLOOKUP(B24,'пр.взвешивания'!B6:G57,6,FALSE)</f>
        <v>Терешок АА Терешок ВА</v>
      </c>
    </row>
    <row r="25" spans="1:7" ht="12.75">
      <c r="A25" s="230"/>
      <c r="B25" s="231"/>
      <c r="C25" s="232"/>
      <c r="D25" s="232"/>
      <c r="E25" s="232"/>
      <c r="F25" s="232"/>
      <c r="G25" s="232"/>
    </row>
    <row r="26" spans="1:7" ht="12.75">
      <c r="A26" s="230" t="s">
        <v>118</v>
      </c>
      <c r="B26" s="231">
        <v>7</v>
      </c>
      <c r="C26" s="232" t="str">
        <f>VLOOKUP(B26,'пр.взвешивания'!B6:G41,2,FALSE)</f>
        <v>САЛЬНИКОВА Алина Геннадьевна</v>
      </c>
      <c r="D26" s="232" t="str">
        <f>VLOOKUP(B26,'пр.взвешивания'!B6:G59,3,FALSE)</f>
        <v>28.06.94 кмс</v>
      </c>
      <c r="E26" s="232" t="str">
        <f>VLOOKUP(B26,'пр.взвешивания'!B6:G59,4,FALSE)</f>
        <v>ЦФО Тверская Тверь МО</v>
      </c>
      <c r="F26" s="232">
        <f>VLOOKUP(B26,'пр.взвешивания'!B6:G59,5,FALSE)</f>
        <v>0</v>
      </c>
      <c r="G26" s="232" t="str">
        <f>VLOOKUP(B26,'пр.взвешивания'!B6:G59,6,FALSE)</f>
        <v>Кулагин СВ</v>
      </c>
    </row>
    <row r="27" spans="1:7" ht="12.75">
      <c r="A27" s="230"/>
      <c r="B27" s="231"/>
      <c r="C27" s="232"/>
      <c r="D27" s="232"/>
      <c r="E27" s="232"/>
      <c r="F27" s="232"/>
      <c r="G27" s="232"/>
    </row>
    <row r="28" spans="1:7" ht="12.75">
      <c r="A28" s="230" t="s">
        <v>118</v>
      </c>
      <c r="B28" s="231">
        <v>10</v>
      </c>
      <c r="C28" s="232" t="str">
        <f>VLOOKUP(B28,'пр.взвешивания'!B6:G41,2,FALSE)</f>
        <v>ЕФИМОВА Анастасия Владимир</v>
      </c>
      <c r="D28" s="232" t="str">
        <f>VLOOKUP(B28,'пр.взвешивания'!B6:G61,3,FALSE)</f>
        <v>07.02.92 1</v>
      </c>
      <c r="E28" s="232" t="str">
        <f>VLOOKUP(B28,'пр.взвешивания'!B6:G61,4,FALSE)</f>
        <v>ПФО Чувашская Р. г.Чебоксары МО</v>
      </c>
      <c r="F28" s="232">
        <f>VLOOKUP(B28,'пр.взвешивания'!B6:G61,5,FALSE)</f>
        <v>0</v>
      </c>
      <c r="G28" s="232" t="str">
        <f>VLOOKUP(B28,'пр.взвешивания'!B6:G61,6,FALSE)</f>
        <v>Петров НН</v>
      </c>
    </row>
    <row r="29" spans="1:7" ht="12.75">
      <c r="A29" s="230"/>
      <c r="B29" s="231"/>
      <c r="C29" s="232"/>
      <c r="D29" s="232"/>
      <c r="E29" s="232"/>
      <c r="F29" s="232"/>
      <c r="G29" s="232"/>
    </row>
    <row r="30" spans="1:7" ht="12.75">
      <c r="A30" s="230" t="s">
        <v>118</v>
      </c>
      <c r="B30" s="231">
        <v>12</v>
      </c>
      <c r="C30" s="232" t="str">
        <f>VLOOKUP(B30,'пр.взвешивания'!B6:G41,2,FALSE)</f>
        <v>ХАМИДУЛЛИНА Дарья Михайловна</v>
      </c>
      <c r="D30" s="232" t="str">
        <f>VLOOKUP(B30,'пр.взвешивания'!B6:G63,3,FALSE)</f>
        <v>28.06.93 кмс</v>
      </c>
      <c r="E30" s="232" t="str">
        <f>VLOOKUP(B30,'пр.взвешивания'!B6:G63,4,FALSE)</f>
        <v>ДВФО Камчатский П.Камчатский МО</v>
      </c>
      <c r="F30" s="232">
        <f>VLOOKUP(B30,'пр.взвешивания'!B6:G63,5,FALSE)</f>
        <v>0</v>
      </c>
      <c r="G30" s="232" t="str">
        <f>VLOOKUP(B30,'пр.взвешивания'!B6:G63,6,FALSE)</f>
        <v>Бочкевич АА</v>
      </c>
    </row>
    <row r="31" spans="1:7" ht="12.75">
      <c r="A31" s="230"/>
      <c r="B31" s="231"/>
      <c r="C31" s="232"/>
      <c r="D31" s="232"/>
      <c r="E31" s="232"/>
      <c r="F31" s="232"/>
      <c r="G31" s="232"/>
    </row>
    <row r="32" spans="1:8" ht="12.75">
      <c r="A32" s="230" t="s">
        <v>119</v>
      </c>
      <c r="B32" s="231">
        <v>2</v>
      </c>
      <c r="C32" s="232" t="str">
        <f>VLOOKUP(B32,'пр.взвешивания'!B6:G41,2,FALSE)</f>
        <v>ТРЕСНИЦКАЯ Александра Николаевна</v>
      </c>
      <c r="D32" s="232" t="str">
        <f>VLOOKUP(B32,'пр.взвешивания'!B6:G65,3,FALSE)</f>
        <v>13.07.93 кмс</v>
      </c>
      <c r="E32" s="232" t="str">
        <f>VLOOKUP(B32,'пр.взвешивания'!B6:G65,4,FALSE)</f>
        <v>ЮФО Ростовская Новочеркасск ЛОК</v>
      </c>
      <c r="F32" s="232">
        <f>VLOOKUP(B32,'пр.взвешивания'!B6:G65,5,FALSE)</f>
        <v>0</v>
      </c>
      <c r="G32" s="232" t="str">
        <f>VLOOKUP(B32,'пр.взвешивания'!B6:G65,6,FALSE)</f>
        <v>Варданян АС Пантелеев ЕА</v>
      </c>
      <c r="H32" s="15"/>
    </row>
    <row r="33" spans="1:8" ht="12.75">
      <c r="A33" s="230"/>
      <c r="B33" s="231"/>
      <c r="C33" s="232"/>
      <c r="D33" s="232"/>
      <c r="E33" s="232"/>
      <c r="F33" s="232"/>
      <c r="G33" s="232"/>
      <c r="H33" s="15"/>
    </row>
    <row r="34" spans="1:8" ht="12.75">
      <c r="A34" s="13"/>
      <c r="H34" s="15"/>
    </row>
    <row r="35" spans="1:8" ht="12.75">
      <c r="A35" s="13"/>
      <c r="H35" s="15"/>
    </row>
    <row r="36" spans="1:8" ht="15.75">
      <c r="A36" s="39" t="str">
        <f>HYPERLINK('[1]реквизиты'!$A$6)</f>
        <v>Гл. судья, судья МК</v>
      </c>
      <c r="B36" s="40"/>
      <c r="C36" s="40"/>
      <c r="D36" s="15"/>
      <c r="E36" s="14"/>
      <c r="F36" s="14"/>
      <c r="G36" s="41" t="str">
        <f>HYPERLINK('[1]реквизиты'!$G$6)</f>
        <v>А.Б. Рыбаков</v>
      </c>
      <c r="H36" s="15"/>
    </row>
    <row r="37" spans="1:7" ht="15.75">
      <c r="A37" s="40"/>
      <c r="B37" s="40"/>
      <c r="C37" s="40"/>
      <c r="D37" s="15"/>
      <c r="E37" s="104"/>
      <c r="F37" s="104"/>
      <c r="G37" s="105" t="str">
        <f>HYPERLINK('[1]реквизиты'!$G$7)</f>
        <v>/г.Чебоксары/</v>
      </c>
    </row>
    <row r="38" spans="1:7" ht="12.75">
      <c r="A38" s="42"/>
      <c r="B38" s="42"/>
      <c r="C38" s="42"/>
      <c r="D38" s="15"/>
      <c r="E38" s="17"/>
      <c r="F38" s="17"/>
      <c r="G38" s="17"/>
    </row>
    <row r="39" spans="1:7" ht="15.75">
      <c r="A39" s="39" t="str">
        <f>HYPERLINK('[2]реквизиты'!$A$22)</f>
        <v>Гл. секретарь, судья МК</v>
      </c>
      <c r="B39" s="40"/>
      <c r="C39" s="40"/>
      <c r="D39" s="15"/>
      <c r="E39" s="104"/>
      <c r="F39" s="104"/>
      <c r="G39" s="106" t="str">
        <f>HYPERLINK('[1]реквизиты'!$G$8)</f>
        <v>Н.Ю. Глушкова</v>
      </c>
    </row>
    <row r="40" spans="1:7" ht="12.75">
      <c r="A40" s="42"/>
      <c r="B40" s="42"/>
      <c r="C40" s="42"/>
      <c r="D40" s="15"/>
      <c r="E40" s="15"/>
      <c r="F40" s="15"/>
      <c r="G40" s="16" t="str">
        <f>HYPERLINK('[1]реквизиты'!$G$9)</f>
        <v>/г. Рязань/</v>
      </c>
    </row>
  </sheetData>
  <mergeCells count="103"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E32:E33"/>
    <mergeCell ref="G24:G25"/>
    <mergeCell ref="G26:G27"/>
    <mergeCell ref="D24:D25"/>
    <mergeCell ref="F28:F29"/>
    <mergeCell ref="D28:D29"/>
    <mergeCell ref="E28:E29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F18:F19"/>
    <mergeCell ref="F20:F21"/>
    <mergeCell ref="F6:F7"/>
    <mergeCell ref="F8:F9"/>
    <mergeCell ref="F10:F11"/>
    <mergeCell ref="F12:F13"/>
    <mergeCell ref="F14:F15"/>
    <mergeCell ref="F16:F17"/>
    <mergeCell ref="G16:G17"/>
    <mergeCell ref="G18:G19"/>
    <mergeCell ref="G20:G21"/>
    <mergeCell ref="G8:G9"/>
    <mergeCell ref="G10:G11"/>
    <mergeCell ref="G12:G13"/>
    <mergeCell ref="G14:G15"/>
    <mergeCell ref="C8:C9"/>
    <mergeCell ref="D8:D9"/>
    <mergeCell ref="A6:A7"/>
    <mergeCell ref="B6:B7"/>
    <mergeCell ref="C6:C7"/>
    <mergeCell ref="D6:D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20:A21"/>
    <mergeCell ref="B20:B21"/>
    <mergeCell ref="C20:C21"/>
    <mergeCell ref="D20:D21"/>
    <mergeCell ref="A22:A23"/>
    <mergeCell ref="B22:B23"/>
    <mergeCell ref="C22:C23"/>
    <mergeCell ref="D22:D23"/>
    <mergeCell ref="E20:E21"/>
    <mergeCell ref="E22:E23"/>
    <mergeCell ref="F22:F23"/>
    <mergeCell ref="G22:G23"/>
    <mergeCell ref="A24:A25"/>
    <mergeCell ref="B24:B25"/>
    <mergeCell ref="A26:A27"/>
    <mergeCell ref="B26:B27"/>
    <mergeCell ref="A30:A31"/>
    <mergeCell ref="B30:B31"/>
    <mergeCell ref="C30:C31"/>
    <mergeCell ref="D30:D31"/>
    <mergeCell ref="A2:C2"/>
    <mergeCell ref="D2:G2"/>
    <mergeCell ref="F4:G4"/>
    <mergeCell ref="B4:E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workbookViewId="0" topLeftCell="A3">
      <selection activeCell="I27" sqref="I2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39" t="str">
        <f>HYPERLINK('[1]реквизиты'!$A$2)</f>
        <v>Первенство России среди юниорок 1992 - 93 гг.р.</v>
      </c>
      <c r="B1" s="240"/>
      <c r="C1" s="240"/>
      <c r="D1" s="240"/>
      <c r="E1" s="240"/>
      <c r="F1" s="240"/>
      <c r="G1" s="240"/>
      <c r="H1" s="1"/>
      <c r="I1" s="1"/>
    </row>
    <row r="2" spans="1:9" ht="18" customHeight="1">
      <c r="A2" s="241" t="str">
        <f>HYPERLINK('[1]реквизиты'!$A$3)</f>
        <v>13 - 17 февраля 2012 г.               г. Кстово</v>
      </c>
      <c r="B2" s="241"/>
      <c r="C2" s="241"/>
      <c r="D2" s="241"/>
      <c r="E2" s="241"/>
      <c r="F2" s="241"/>
      <c r="G2" s="241"/>
      <c r="H2" s="238"/>
      <c r="I2" s="238"/>
    </row>
    <row r="3" ht="23.25" customHeight="1">
      <c r="E3" t="s">
        <v>100</v>
      </c>
    </row>
    <row r="4" spans="1:7" ht="12.75">
      <c r="A4" s="165" t="s">
        <v>0</v>
      </c>
      <c r="B4" s="165" t="s">
        <v>1</v>
      </c>
      <c r="C4" s="165" t="s">
        <v>2</v>
      </c>
      <c r="D4" s="165" t="s">
        <v>3</v>
      </c>
      <c r="E4" s="165" t="s">
        <v>4</v>
      </c>
      <c r="F4" s="165" t="s">
        <v>5</v>
      </c>
      <c r="G4" s="165" t="s">
        <v>6</v>
      </c>
    </row>
    <row r="5" spans="1:7" ht="12.75">
      <c r="A5" s="165"/>
      <c r="B5" s="165"/>
      <c r="C5" s="165"/>
      <c r="D5" s="165"/>
      <c r="E5" s="165"/>
      <c r="F5" s="165"/>
      <c r="G5" s="165"/>
    </row>
    <row r="6" spans="1:7" ht="12.75" customHeight="1">
      <c r="A6" s="165">
        <v>1</v>
      </c>
      <c r="B6" s="233">
        <v>1</v>
      </c>
      <c r="C6" s="234" t="s">
        <v>46</v>
      </c>
      <c r="D6" s="165" t="s">
        <v>47</v>
      </c>
      <c r="E6" s="237" t="s">
        <v>48</v>
      </c>
      <c r="F6" s="171" t="s">
        <v>49</v>
      </c>
      <c r="G6" s="235" t="s">
        <v>50</v>
      </c>
    </row>
    <row r="7" spans="1:7" ht="12.75">
      <c r="A7" s="165"/>
      <c r="B7" s="233"/>
      <c r="C7" s="234"/>
      <c r="D7" s="165"/>
      <c r="E7" s="237"/>
      <c r="F7" s="171"/>
      <c r="G7" s="235"/>
    </row>
    <row r="8" spans="1:7" ht="12.75" customHeight="1">
      <c r="A8" s="165">
        <v>2</v>
      </c>
      <c r="B8" s="233">
        <v>2</v>
      </c>
      <c r="C8" s="234" t="s">
        <v>51</v>
      </c>
      <c r="D8" s="165" t="s">
        <v>52</v>
      </c>
      <c r="E8" s="237" t="s">
        <v>53</v>
      </c>
      <c r="F8" s="171"/>
      <c r="G8" s="235" t="s">
        <v>54</v>
      </c>
    </row>
    <row r="9" spans="1:7" ht="12.75">
      <c r="A9" s="165"/>
      <c r="B9" s="233"/>
      <c r="C9" s="234"/>
      <c r="D9" s="165"/>
      <c r="E9" s="237"/>
      <c r="F9" s="171"/>
      <c r="G9" s="235"/>
    </row>
    <row r="10" spans="1:7" ht="12.75" customHeight="1">
      <c r="A10" s="165">
        <v>3</v>
      </c>
      <c r="B10" s="233">
        <v>3</v>
      </c>
      <c r="C10" s="234" t="s">
        <v>55</v>
      </c>
      <c r="D10" s="165" t="s">
        <v>56</v>
      </c>
      <c r="E10" s="237" t="s">
        <v>57</v>
      </c>
      <c r="F10" s="171"/>
      <c r="G10" s="235" t="s">
        <v>58</v>
      </c>
    </row>
    <row r="11" spans="1:7" ht="12.75">
      <c r="A11" s="165"/>
      <c r="B11" s="233"/>
      <c r="C11" s="234"/>
      <c r="D11" s="165"/>
      <c r="E11" s="237"/>
      <c r="F11" s="171"/>
      <c r="G11" s="235"/>
    </row>
    <row r="12" spans="1:7" ht="12.75" customHeight="1">
      <c r="A12" s="165">
        <v>4</v>
      </c>
      <c r="B12" s="233">
        <v>4</v>
      </c>
      <c r="C12" s="234" t="s">
        <v>59</v>
      </c>
      <c r="D12" s="165" t="s">
        <v>60</v>
      </c>
      <c r="E12" s="237" t="s">
        <v>61</v>
      </c>
      <c r="F12" s="171"/>
      <c r="G12" s="235" t="s">
        <v>62</v>
      </c>
    </row>
    <row r="13" spans="1:7" ht="12.75">
      <c r="A13" s="165"/>
      <c r="B13" s="233"/>
      <c r="C13" s="234"/>
      <c r="D13" s="165"/>
      <c r="E13" s="237"/>
      <c r="F13" s="171"/>
      <c r="G13" s="235"/>
    </row>
    <row r="14" spans="1:7" ht="12.75" customHeight="1">
      <c r="A14" s="165">
        <v>5</v>
      </c>
      <c r="B14" s="233">
        <v>5</v>
      </c>
      <c r="C14" s="234" t="s">
        <v>63</v>
      </c>
      <c r="D14" s="165" t="s">
        <v>64</v>
      </c>
      <c r="E14" s="237" t="s">
        <v>65</v>
      </c>
      <c r="F14" s="171" t="s">
        <v>66</v>
      </c>
      <c r="G14" s="235" t="s">
        <v>67</v>
      </c>
    </row>
    <row r="15" spans="1:7" ht="12.75">
      <c r="A15" s="165"/>
      <c r="B15" s="233"/>
      <c r="C15" s="234"/>
      <c r="D15" s="165"/>
      <c r="E15" s="237"/>
      <c r="F15" s="171"/>
      <c r="G15" s="235"/>
    </row>
    <row r="16" spans="1:7" ht="12.75" customHeight="1">
      <c r="A16" s="165">
        <v>6</v>
      </c>
      <c r="B16" s="233">
        <v>6</v>
      </c>
      <c r="C16" s="234" t="s">
        <v>68</v>
      </c>
      <c r="D16" s="165" t="s">
        <v>69</v>
      </c>
      <c r="E16" s="237" t="s">
        <v>70</v>
      </c>
      <c r="F16" s="171"/>
      <c r="G16" s="235" t="s">
        <v>71</v>
      </c>
    </row>
    <row r="17" spans="1:7" ht="12.75">
      <c r="A17" s="165"/>
      <c r="B17" s="233"/>
      <c r="C17" s="234"/>
      <c r="D17" s="165"/>
      <c r="E17" s="237"/>
      <c r="F17" s="171"/>
      <c r="G17" s="235"/>
    </row>
    <row r="18" spans="1:7" ht="12.75" customHeight="1">
      <c r="A18" s="165">
        <v>7</v>
      </c>
      <c r="B18" s="233">
        <v>7</v>
      </c>
      <c r="C18" s="234" t="s">
        <v>72</v>
      </c>
      <c r="D18" s="165" t="s">
        <v>73</v>
      </c>
      <c r="E18" s="237" t="s">
        <v>74</v>
      </c>
      <c r="F18" s="171"/>
      <c r="G18" s="235" t="s">
        <v>75</v>
      </c>
    </row>
    <row r="19" spans="1:7" ht="12.75">
      <c r="A19" s="165"/>
      <c r="B19" s="233"/>
      <c r="C19" s="234"/>
      <c r="D19" s="165"/>
      <c r="E19" s="237"/>
      <c r="F19" s="171"/>
      <c r="G19" s="235"/>
    </row>
    <row r="20" spans="1:7" ht="12.75" customHeight="1">
      <c r="A20" s="165">
        <v>8</v>
      </c>
      <c r="B20" s="233">
        <v>8</v>
      </c>
      <c r="C20" s="234" t="s">
        <v>76</v>
      </c>
      <c r="D20" s="165" t="s">
        <v>77</v>
      </c>
      <c r="E20" s="237" t="s">
        <v>78</v>
      </c>
      <c r="F20" s="171"/>
      <c r="G20" s="235" t="s">
        <v>79</v>
      </c>
    </row>
    <row r="21" spans="1:7" ht="12.75">
      <c r="A21" s="165"/>
      <c r="B21" s="233"/>
      <c r="C21" s="234"/>
      <c r="D21" s="165"/>
      <c r="E21" s="237"/>
      <c r="F21" s="171"/>
      <c r="G21" s="235"/>
    </row>
    <row r="22" spans="1:8" ht="12.75" customHeight="1">
      <c r="A22" s="165">
        <v>9</v>
      </c>
      <c r="B22" s="233">
        <v>9</v>
      </c>
      <c r="C22" s="234" t="s">
        <v>80</v>
      </c>
      <c r="D22" s="165" t="s">
        <v>81</v>
      </c>
      <c r="E22" s="237" t="s">
        <v>48</v>
      </c>
      <c r="F22" s="171"/>
      <c r="G22" s="235" t="s">
        <v>82</v>
      </c>
      <c r="H22" s="2"/>
    </row>
    <row r="23" spans="1:8" ht="12.75">
      <c r="A23" s="165"/>
      <c r="B23" s="233"/>
      <c r="C23" s="234"/>
      <c r="D23" s="165"/>
      <c r="E23" s="237"/>
      <c r="F23" s="171"/>
      <c r="G23" s="235"/>
      <c r="H23" s="2"/>
    </row>
    <row r="24" spans="1:8" ht="12.75" customHeight="1">
      <c r="A24" s="165">
        <v>10</v>
      </c>
      <c r="B24" s="233">
        <v>10</v>
      </c>
      <c r="C24" s="234" t="s">
        <v>83</v>
      </c>
      <c r="D24" s="236" t="s">
        <v>84</v>
      </c>
      <c r="E24" s="237" t="s">
        <v>85</v>
      </c>
      <c r="F24" s="171"/>
      <c r="G24" s="235" t="s">
        <v>86</v>
      </c>
      <c r="H24" s="2"/>
    </row>
    <row r="25" spans="1:8" ht="12.75">
      <c r="A25" s="165"/>
      <c r="B25" s="233"/>
      <c r="C25" s="234"/>
      <c r="D25" s="165"/>
      <c r="E25" s="237"/>
      <c r="F25" s="171"/>
      <c r="G25" s="235"/>
      <c r="H25" s="2"/>
    </row>
    <row r="26" spans="1:8" ht="12.75" customHeight="1">
      <c r="A26" s="165">
        <v>11</v>
      </c>
      <c r="B26" s="233">
        <v>11</v>
      </c>
      <c r="C26" s="234" t="s">
        <v>87</v>
      </c>
      <c r="D26" s="165" t="s">
        <v>88</v>
      </c>
      <c r="E26" s="237" t="s">
        <v>89</v>
      </c>
      <c r="F26" s="171"/>
      <c r="G26" s="235" t="s">
        <v>90</v>
      </c>
      <c r="H26" s="2"/>
    </row>
    <row r="27" spans="1:8" ht="12.75">
      <c r="A27" s="165"/>
      <c r="B27" s="233"/>
      <c r="C27" s="234"/>
      <c r="D27" s="165"/>
      <c r="E27" s="237"/>
      <c r="F27" s="171"/>
      <c r="G27" s="235"/>
      <c r="H27" s="2"/>
    </row>
    <row r="28" spans="1:8" ht="12.75" customHeight="1">
      <c r="A28" s="165">
        <v>12</v>
      </c>
      <c r="B28" s="233">
        <v>12</v>
      </c>
      <c r="C28" s="234" t="s">
        <v>91</v>
      </c>
      <c r="D28" s="165" t="s">
        <v>92</v>
      </c>
      <c r="E28" s="237" t="s">
        <v>93</v>
      </c>
      <c r="F28" s="171"/>
      <c r="G28" s="235" t="s">
        <v>94</v>
      </c>
      <c r="H28" s="2"/>
    </row>
    <row r="29" spans="1:8" ht="12.75">
      <c r="A29" s="165"/>
      <c r="B29" s="233"/>
      <c r="C29" s="234"/>
      <c r="D29" s="165"/>
      <c r="E29" s="237"/>
      <c r="F29" s="171"/>
      <c r="G29" s="235"/>
      <c r="H29" s="2"/>
    </row>
    <row r="30" spans="1:8" ht="12.75" customHeight="1">
      <c r="A30" s="165">
        <v>13</v>
      </c>
      <c r="B30" s="233">
        <v>13</v>
      </c>
      <c r="C30" s="234" t="s">
        <v>95</v>
      </c>
      <c r="D30" s="236" t="s">
        <v>96</v>
      </c>
      <c r="E30" s="237" t="s">
        <v>97</v>
      </c>
      <c r="F30" s="171" t="s">
        <v>98</v>
      </c>
      <c r="G30" s="235" t="s">
        <v>99</v>
      </c>
      <c r="H30" s="2"/>
    </row>
    <row r="31" spans="1:8" ht="12.75">
      <c r="A31" s="165"/>
      <c r="B31" s="233"/>
      <c r="C31" s="234"/>
      <c r="D31" s="165"/>
      <c r="E31" s="237"/>
      <c r="F31" s="171"/>
      <c r="G31" s="235"/>
      <c r="H31" s="2"/>
    </row>
    <row r="32" spans="1:8" ht="12.75">
      <c r="A32" s="242"/>
      <c r="B32" s="242"/>
      <c r="C32" s="242"/>
      <c r="D32" s="242"/>
      <c r="E32" s="242"/>
      <c r="F32" s="242"/>
      <c r="G32" s="242"/>
      <c r="H32" s="2"/>
    </row>
    <row r="33" spans="1:8" ht="12.75">
      <c r="A33" s="242"/>
      <c r="B33" s="242"/>
      <c r="C33" s="242"/>
      <c r="D33" s="242"/>
      <c r="E33" s="242"/>
      <c r="F33" s="242"/>
      <c r="G33" s="24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mergeCells count="108">
    <mergeCell ref="F32:F33"/>
    <mergeCell ref="G32:G33"/>
    <mergeCell ref="A32:A33"/>
    <mergeCell ref="B32:B33"/>
    <mergeCell ref="C32:C33"/>
    <mergeCell ref="D32:D33"/>
    <mergeCell ref="A30:A31"/>
    <mergeCell ref="B30:B31"/>
    <mergeCell ref="C30:C31"/>
    <mergeCell ref="E32:E33"/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2012-02-16T13:33:02Z</cp:lastPrinted>
  <dcterms:created xsi:type="dcterms:W3CDTF">1996-10-08T23:32:33Z</dcterms:created>
  <dcterms:modified xsi:type="dcterms:W3CDTF">2012-02-16T14:12:35Z</dcterms:modified>
  <cp:category/>
  <cp:version/>
  <cp:contentType/>
  <cp:contentStatus/>
</cp:coreProperties>
</file>